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Traffic Signals\TSI Format\TSI 3-2_MicroStation Format_ForHANDOUT\Blank_Intersection\"/>
    </mc:Choice>
  </mc:AlternateContent>
  <bookViews>
    <workbookView xWindow="27465" yWindow="0" windowWidth="27300" windowHeight="13200"/>
  </bookViews>
  <sheets>
    <sheet name="Sheet1" sheetId="1" r:id="rId1"/>
    <sheet name="ESRI_MAPINFO_SHEET" sheetId="2" state="veryHidden" r:id="rId2"/>
  </sheets>
  <definedNames>
    <definedName name="_xlnm.Print_Area" localSheetId="0">Sheet1!$A$1:$Q$33</definedName>
  </definedNames>
  <calcPr calcId="162913"/>
</workbook>
</file>

<file path=xl/calcChain.xml><?xml version="1.0" encoding="utf-8"?>
<calcChain xmlns="http://schemas.openxmlformats.org/spreadsheetml/2006/main">
  <c r="AL32" i="1" l="1"/>
  <c r="AL5" i="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4" i="1"/>
  <c r="AL33" i="1" l="1"/>
  <c r="AK5" i="1" l="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4" i="1"/>
  <c r="U5" i="1"/>
  <c r="V5" i="1"/>
  <c r="W5" i="1"/>
  <c r="X5" i="1"/>
  <c r="Y5" i="1"/>
  <c r="Z5" i="1"/>
  <c r="AA5" i="1"/>
  <c r="AB5" i="1"/>
  <c r="AC5" i="1"/>
  <c r="AD5" i="1"/>
  <c r="AE5" i="1"/>
  <c r="AF5" i="1"/>
  <c r="U6" i="1"/>
  <c r="V6" i="1"/>
  <c r="W6" i="1"/>
  <c r="X6" i="1"/>
  <c r="Y6" i="1"/>
  <c r="Z6" i="1"/>
  <c r="AA6" i="1"/>
  <c r="AB6" i="1"/>
  <c r="AC6" i="1"/>
  <c r="AD6" i="1"/>
  <c r="AE6" i="1"/>
  <c r="AF6" i="1"/>
  <c r="U7" i="1"/>
  <c r="V7" i="1"/>
  <c r="W7" i="1"/>
  <c r="X7" i="1"/>
  <c r="Y7" i="1"/>
  <c r="Z7" i="1"/>
  <c r="AA7" i="1"/>
  <c r="AB7" i="1"/>
  <c r="AC7" i="1"/>
  <c r="AD7" i="1"/>
  <c r="AE7" i="1"/>
  <c r="AF7" i="1"/>
  <c r="U8" i="1"/>
  <c r="V8" i="1"/>
  <c r="W8" i="1"/>
  <c r="X8" i="1"/>
  <c r="Y8" i="1"/>
  <c r="Z8" i="1"/>
  <c r="AA8" i="1"/>
  <c r="AB8" i="1"/>
  <c r="AC8" i="1"/>
  <c r="AD8" i="1"/>
  <c r="AE8" i="1"/>
  <c r="AF8" i="1"/>
  <c r="U9" i="1"/>
  <c r="V9" i="1"/>
  <c r="W9" i="1"/>
  <c r="X9" i="1"/>
  <c r="Y9" i="1"/>
  <c r="Z9" i="1"/>
  <c r="AA9" i="1"/>
  <c r="AB9" i="1"/>
  <c r="AC9" i="1"/>
  <c r="AD9" i="1"/>
  <c r="AE9" i="1"/>
  <c r="AF9" i="1"/>
  <c r="U10" i="1"/>
  <c r="V10" i="1"/>
  <c r="W10" i="1"/>
  <c r="X10" i="1"/>
  <c r="Y10" i="1"/>
  <c r="Z10" i="1"/>
  <c r="AA10" i="1"/>
  <c r="AB10" i="1"/>
  <c r="AC10" i="1"/>
  <c r="AD10" i="1"/>
  <c r="AE10" i="1"/>
  <c r="AF10" i="1"/>
  <c r="U11" i="1"/>
  <c r="V11" i="1"/>
  <c r="W11" i="1"/>
  <c r="X11" i="1"/>
  <c r="Y11" i="1"/>
  <c r="Z11" i="1"/>
  <c r="AA11" i="1"/>
  <c r="AB11" i="1"/>
  <c r="AC11" i="1"/>
  <c r="AD11" i="1"/>
  <c r="AE11" i="1"/>
  <c r="AF11" i="1"/>
  <c r="U12" i="1"/>
  <c r="V12" i="1"/>
  <c r="W12" i="1"/>
  <c r="X12" i="1"/>
  <c r="Y12" i="1"/>
  <c r="Z12" i="1"/>
  <c r="AA12" i="1"/>
  <c r="AB12" i="1"/>
  <c r="AC12" i="1"/>
  <c r="AD12" i="1"/>
  <c r="AE12" i="1"/>
  <c r="AF12" i="1"/>
  <c r="U13" i="1"/>
  <c r="V13" i="1"/>
  <c r="W13" i="1"/>
  <c r="X13" i="1"/>
  <c r="Y13" i="1"/>
  <c r="Z13" i="1"/>
  <c r="AA13" i="1"/>
  <c r="AB13" i="1"/>
  <c r="AC13" i="1"/>
  <c r="AD13" i="1"/>
  <c r="AE13" i="1"/>
  <c r="AF13" i="1"/>
  <c r="U14" i="1"/>
  <c r="V14" i="1"/>
  <c r="W14" i="1"/>
  <c r="X14" i="1"/>
  <c r="Y14" i="1"/>
  <c r="Z14" i="1"/>
  <c r="AA14" i="1"/>
  <c r="AB14" i="1"/>
  <c r="AC14" i="1"/>
  <c r="AD14" i="1"/>
  <c r="AE14" i="1"/>
  <c r="AF14" i="1"/>
  <c r="U15" i="1"/>
  <c r="V15" i="1"/>
  <c r="W15" i="1"/>
  <c r="X15" i="1"/>
  <c r="Y15" i="1"/>
  <c r="Z15" i="1"/>
  <c r="AA15" i="1"/>
  <c r="AB15" i="1"/>
  <c r="AC15" i="1"/>
  <c r="AD15" i="1"/>
  <c r="AE15" i="1"/>
  <c r="AF15" i="1"/>
  <c r="U16" i="1"/>
  <c r="V16" i="1"/>
  <c r="W16" i="1"/>
  <c r="X16" i="1"/>
  <c r="Y16" i="1"/>
  <c r="Z16" i="1"/>
  <c r="AA16" i="1"/>
  <c r="AB16" i="1"/>
  <c r="AC16" i="1"/>
  <c r="AD16" i="1"/>
  <c r="AE16" i="1"/>
  <c r="AF16" i="1"/>
  <c r="U17" i="1"/>
  <c r="V17" i="1"/>
  <c r="W17" i="1"/>
  <c r="X17" i="1"/>
  <c r="Y17" i="1"/>
  <c r="Z17" i="1"/>
  <c r="AA17" i="1"/>
  <c r="AB17" i="1"/>
  <c r="AC17" i="1"/>
  <c r="AD17" i="1"/>
  <c r="AE17" i="1"/>
  <c r="AF17" i="1"/>
  <c r="U18" i="1"/>
  <c r="V18" i="1"/>
  <c r="W18" i="1"/>
  <c r="X18" i="1"/>
  <c r="Y18" i="1"/>
  <c r="Z18" i="1"/>
  <c r="AA18" i="1"/>
  <c r="AB18" i="1"/>
  <c r="AC18" i="1"/>
  <c r="AD18" i="1"/>
  <c r="AE18" i="1"/>
  <c r="AF18" i="1"/>
  <c r="U19" i="1"/>
  <c r="V19" i="1"/>
  <c r="W19" i="1"/>
  <c r="X19" i="1"/>
  <c r="Y19" i="1"/>
  <c r="Z19" i="1"/>
  <c r="AA19" i="1"/>
  <c r="AB19" i="1"/>
  <c r="AC19" i="1"/>
  <c r="AD19" i="1"/>
  <c r="AE19" i="1"/>
  <c r="AF19" i="1"/>
  <c r="U20" i="1"/>
  <c r="V20" i="1"/>
  <c r="W20" i="1"/>
  <c r="X20" i="1"/>
  <c r="Y20" i="1"/>
  <c r="Z20" i="1"/>
  <c r="AA20" i="1"/>
  <c r="AB20" i="1"/>
  <c r="AC20" i="1"/>
  <c r="AD20" i="1"/>
  <c r="AE20" i="1"/>
  <c r="AF20" i="1"/>
  <c r="U21" i="1"/>
  <c r="V21" i="1"/>
  <c r="W21" i="1"/>
  <c r="X21" i="1"/>
  <c r="Y21" i="1"/>
  <c r="Z21" i="1"/>
  <c r="AA21" i="1"/>
  <c r="AB21" i="1"/>
  <c r="AC21" i="1"/>
  <c r="AD21" i="1"/>
  <c r="AE21" i="1"/>
  <c r="AF21" i="1"/>
  <c r="U22" i="1"/>
  <c r="V22" i="1"/>
  <c r="W22" i="1"/>
  <c r="X22" i="1"/>
  <c r="Y22" i="1"/>
  <c r="Z22" i="1"/>
  <c r="AA22" i="1"/>
  <c r="AB22" i="1"/>
  <c r="AC22" i="1"/>
  <c r="AD22" i="1"/>
  <c r="AE22" i="1"/>
  <c r="AF22" i="1"/>
  <c r="U23" i="1"/>
  <c r="V23" i="1"/>
  <c r="W23" i="1"/>
  <c r="X23" i="1"/>
  <c r="Y23" i="1"/>
  <c r="Z23" i="1"/>
  <c r="AA23" i="1"/>
  <c r="AB23" i="1"/>
  <c r="AC23" i="1"/>
  <c r="AD23" i="1"/>
  <c r="AE23" i="1"/>
  <c r="AF23" i="1"/>
  <c r="U24" i="1"/>
  <c r="V24" i="1"/>
  <c r="W24" i="1"/>
  <c r="X24" i="1"/>
  <c r="Y24" i="1"/>
  <c r="Z24" i="1"/>
  <c r="AA24" i="1"/>
  <c r="AB24" i="1"/>
  <c r="AC24" i="1"/>
  <c r="AD24" i="1"/>
  <c r="AE24" i="1"/>
  <c r="AF24" i="1"/>
  <c r="U25" i="1"/>
  <c r="V25" i="1"/>
  <c r="W25" i="1"/>
  <c r="X25" i="1"/>
  <c r="Y25" i="1"/>
  <c r="Z25" i="1"/>
  <c r="AA25" i="1"/>
  <c r="AB25" i="1"/>
  <c r="AC25" i="1"/>
  <c r="AD25" i="1"/>
  <c r="AE25" i="1"/>
  <c r="AF25" i="1"/>
  <c r="U26" i="1"/>
  <c r="V26" i="1"/>
  <c r="W26" i="1"/>
  <c r="X26" i="1"/>
  <c r="Y26" i="1"/>
  <c r="Z26" i="1"/>
  <c r="AA26" i="1"/>
  <c r="AB26" i="1"/>
  <c r="AC26" i="1"/>
  <c r="AD26" i="1"/>
  <c r="AE26" i="1"/>
  <c r="AF26" i="1"/>
  <c r="U27" i="1"/>
  <c r="V27" i="1"/>
  <c r="W27" i="1"/>
  <c r="X27" i="1"/>
  <c r="Y27" i="1"/>
  <c r="Z27" i="1"/>
  <c r="AA27" i="1"/>
  <c r="AB27" i="1"/>
  <c r="AC27" i="1"/>
  <c r="AD27" i="1"/>
  <c r="AE27" i="1"/>
  <c r="AF27" i="1"/>
  <c r="U28" i="1"/>
  <c r="V28" i="1"/>
  <c r="W28" i="1"/>
  <c r="X28" i="1"/>
  <c r="Y28" i="1"/>
  <c r="Z28" i="1"/>
  <c r="AA28" i="1"/>
  <c r="AB28" i="1"/>
  <c r="AC28" i="1"/>
  <c r="AD28" i="1"/>
  <c r="AE28" i="1"/>
  <c r="AF28" i="1"/>
  <c r="U29" i="1"/>
  <c r="V29" i="1"/>
  <c r="W29" i="1"/>
  <c r="X29" i="1"/>
  <c r="Y29" i="1"/>
  <c r="Z29" i="1"/>
  <c r="AA29" i="1"/>
  <c r="AB29" i="1"/>
  <c r="AC29" i="1"/>
  <c r="AD29" i="1"/>
  <c r="AE29" i="1"/>
  <c r="AF29" i="1"/>
  <c r="U30" i="1"/>
  <c r="V30" i="1"/>
  <c r="W30" i="1"/>
  <c r="X30" i="1"/>
  <c r="Y30" i="1"/>
  <c r="Z30" i="1"/>
  <c r="AA30" i="1"/>
  <c r="AB30" i="1"/>
  <c r="AC30" i="1"/>
  <c r="AD30" i="1"/>
  <c r="AE30" i="1"/>
  <c r="AF30" i="1"/>
  <c r="U31" i="1"/>
  <c r="V31" i="1"/>
  <c r="W31" i="1"/>
  <c r="X31" i="1"/>
  <c r="Y31" i="1"/>
  <c r="Z31" i="1"/>
  <c r="AA31" i="1"/>
  <c r="AB31" i="1"/>
  <c r="AC31" i="1"/>
  <c r="AD31" i="1"/>
  <c r="AE31" i="1"/>
  <c r="AF31" i="1"/>
  <c r="U32" i="1"/>
  <c r="V32" i="1"/>
  <c r="W32" i="1"/>
  <c r="X32" i="1"/>
  <c r="Y32" i="1"/>
  <c r="Z32" i="1"/>
  <c r="AA32" i="1"/>
  <c r="AB32" i="1"/>
  <c r="AC32" i="1"/>
  <c r="AD32" i="1"/>
  <c r="AE32" i="1"/>
  <c r="AF32" i="1"/>
  <c r="AF4" i="1"/>
  <c r="AE4" i="1"/>
  <c r="AD4" i="1"/>
  <c r="AC4" i="1"/>
  <c r="AB4" i="1"/>
  <c r="AA4" i="1"/>
  <c r="Z4" i="1"/>
  <c r="Y4" i="1"/>
  <c r="X4" i="1"/>
  <c r="W4" i="1"/>
  <c r="V4" i="1"/>
  <c r="U4" i="1"/>
  <c r="AB33" i="1" l="1"/>
  <c r="Y33" i="1"/>
  <c r="X33" i="1"/>
  <c r="AF33" i="1"/>
  <c r="Z33" i="1"/>
  <c r="U33" i="1"/>
  <c r="AC33" i="1"/>
  <c r="AA33" i="1"/>
  <c r="V33" i="1"/>
  <c r="AD33" i="1"/>
  <c r="W33" i="1"/>
  <c r="AE33" i="1"/>
  <c r="I43" i="1"/>
  <c r="L43" i="1" s="1"/>
  <c r="I42" i="1"/>
  <c r="L42" i="1" s="1"/>
  <c r="I41" i="1"/>
  <c r="I40" i="1"/>
  <c r="I39" i="1"/>
  <c r="AG5" i="1"/>
  <c r="AH5" i="1"/>
  <c r="AI5" i="1"/>
  <c r="AJ5" i="1"/>
  <c r="AG6" i="1"/>
  <c r="AH6" i="1"/>
  <c r="AI6" i="1"/>
  <c r="AJ6" i="1"/>
  <c r="AG7" i="1"/>
  <c r="AH7" i="1"/>
  <c r="AI7" i="1"/>
  <c r="AJ7" i="1"/>
  <c r="AG8" i="1"/>
  <c r="AH8" i="1"/>
  <c r="AI8" i="1"/>
  <c r="AJ8" i="1"/>
  <c r="AG9" i="1"/>
  <c r="AH9" i="1"/>
  <c r="AI9" i="1"/>
  <c r="AJ9" i="1"/>
  <c r="AG10" i="1"/>
  <c r="AH10" i="1"/>
  <c r="AI10" i="1"/>
  <c r="AJ10" i="1"/>
  <c r="AG11" i="1"/>
  <c r="AH11" i="1"/>
  <c r="AI11" i="1"/>
  <c r="AJ11" i="1"/>
  <c r="AG12" i="1"/>
  <c r="AH12" i="1"/>
  <c r="AI12" i="1"/>
  <c r="AJ12" i="1"/>
  <c r="AG13" i="1"/>
  <c r="AH13" i="1"/>
  <c r="AI13" i="1"/>
  <c r="AJ13" i="1"/>
  <c r="AG14" i="1"/>
  <c r="AH14" i="1"/>
  <c r="AI14" i="1"/>
  <c r="AJ14" i="1"/>
  <c r="AG15" i="1"/>
  <c r="AH15" i="1"/>
  <c r="AI15" i="1"/>
  <c r="AJ15" i="1"/>
  <c r="AG16" i="1"/>
  <c r="AH16" i="1"/>
  <c r="AI16" i="1"/>
  <c r="AJ16" i="1"/>
  <c r="AG17" i="1"/>
  <c r="AH17" i="1"/>
  <c r="AI17" i="1"/>
  <c r="AJ17" i="1"/>
  <c r="AG18" i="1"/>
  <c r="AH18" i="1"/>
  <c r="AI18" i="1"/>
  <c r="AJ18" i="1"/>
  <c r="AG19" i="1"/>
  <c r="AH19" i="1"/>
  <c r="AI19" i="1"/>
  <c r="AJ19" i="1"/>
  <c r="AG20" i="1"/>
  <c r="AH20" i="1"/>
  <c r="AI20" i="1"/>
  <c r="AJ20" i="1"/>
  <c r="AG21" i="1"/>
  <c r="AH21" i="1"/>
  <c r="AI21" i="1"/>
  <c r="AJ21" i="1"/>
  <c r="AG22" i="1"/>
  <c r="AH22" i="1"/>
  <c r="AI22" i="1"/>
  <c r="AJ22" i="1"/>
  <c r="AG23" i="1"/>
  <c r="AH23" i="1"/>
  <c r="AI23" i="1"/>
  <c r="AJ23" i="1"/>
  <c r="AG24" i="1"/>
  <c r="AH24" i="1"/>
  <c r="AI24" i="1"/>
  <c r="AJ24" i="1"/>
  <c r="AG25" i="1"/>
  <c r="AH25" i="1"/>
  <c r="AI25" i="1"/>
  <c r="AJ25" i="1"/>
  <c r="AG26" i="1"/>
  <c r="AH26" i="1"/>
  <c r="AI26" i="1"/>
  <c r="AJ26" i="1"/>
  <c r="AG27" i="1"/>
  <c r="AH27" i="1"/>
  <c r="AI27" i="1"/>
  <c r="AJ27" i="1"/>
  <c r="AG28" i="1"/>
  <c r="AH28" i="1"/>
  <c r="AI28" i="1"/>
  <c r="AJ28" i="1"/>
  <c r="AG29" i="1"/>
  <c r="AH29" i="1"/>
  <c r="AI29" i="1"/>
  <c r="AJ29" i="1"/>
  <c r="AG30" i="1"/>
  <c r="AH30" i="1"/>
  <c r="AI30" i="1"/>
  <c r="AJ30" i="1"/>
  <c r="AG31" i="1"/>
  <c r="AH31" i="1"/>
  <c r="AI31" i="1"/>
  <c r="AJ31" i="1"/>
  <c r="AG32" i="1"/>
  <c r="AH32" i="1"/>
  <c r="AI32" i="1"/>
  <c r="AJ32" i="1"/>
  <c r="AG4" i="1"/>
  <c r="AH4" i="1"/>
  <c r="AI4" i="1"/>
  <c r="AJ4" i="1"/>
  <c r="L40" i="1" l="1"/>
  <c r="L39" i="1"/>
  <c r="L41" i="1" l="1"/>
  <c r="L44" i="1" s="1"/>
  <c r="V34" i="1"/>
  <c r="W34" i="1" s="1"/>
  <c r="X34" i="1" s="1"/>
  <c r="AR12" i="1"/>
  <c r="AR11" i="1"/>
  <c r="AR10" i="1"/>
  <c r="AR9" i="1"/>
  <c r="AR8" i="1"/>
  <c r="AR7" i="1"/>
  <c r="AR6" i="1"/>
  <c r="AR5" i="1"/>
  <c r="AR4" i="1"/>
  <c r="AR3" i="1"/>
  <c r="AR13" i="1" l="1"/>
  <c r="AR18" i="1" s="1"/>
  <c r="AH33" i="1"/>
  <c r="AG33" i="1"/>
  <c r="AJ33" i="1"/>
  <c r="AK33" i="1"/>
  <c r="Y34" i="1"/>
  <c r="Z34" i="1" s="1"/>
  <c r="AA34" i="1" s="1"/>
  <c r="AR17" i="1" l="1"/>
  <c r="Z35" i="1"/>
  <c r="U35" i="1"/>
  <c r="Y35" i="1"/>
  <c r="W35" i="1"/>
  <c r="V35" i="1"/>
  <c r="AI33" i="1"/>
  <c r="X35" i="1"/>
  <c r="AR19" i="1"/>
  <c r="AA35" i="1" l="1"/>
  <c r="AB34" i="1"/>
  <c r="AC34" i="1" l="1"/>
  <c r="AB35" i="1"/>
  <c r="AC35" i="1" l="1"/>
  <c r="AD34" i="1"/>
  <c r="AE34" i="1" l="1"/>
  <c r="AD35" i="1"/>
  <c r="AE35" i="1" l="1"/>
  <c r="AG34" i="1"/>
  <c r="AG35" i="1" s="1"/>
  <c r="AF34" i="1"/>
  <c r="AF35" i="1" l="1"/>
  <c r="AH34" i="1"/>
  <c r="AI34" i="1" l="1"/>
  <c r="AH35" i="1"/>
  <c r="AI35" i="1" l="1"/>
  <c r="AJ34" i="1"/>
  <c r="AK34" i="1" l="1"/>
  <c r="AL34" i="1" s="1"/>
  <c r="AL35" i="1" s="1"/>
  <c r="AJ35" i="1"/>
  <c r="AK35" i="1" l="1"/>
</calcChain>
</file>

<file path=xl/sharedStrings.xml><?xml version="1.0" encoding="utf-8"?>
<sst xmlns="http://schemas.openxmlformats.org/spreadsheetml/2006/main" count="184" uniqueCount="141">
  <si>
    <t>SIGNAL WIRING TABLE</t>
  </si>
  <si>
    <t>WIRING CODE</t>
  </si>
  <si>
    <t>WIRING TYPE</t>
  </si>
  <si>
    <t>CONDUIT</t>
  </si>
  <si>
    <t>TYPE</t>
  </si>
  <si>
    <t>2C</t>
  </si>
  <si>
    <t>FIBER</t>
  </si>
  <si>
    <t>VIDEO</t>
  </si>
  <si>
    <t>6C</t>
  </si>
  <si>
    <t>10C</t>
  </si>
  <si>
    <t>NO.</t>
  </si>
  <si>
    <t>SIZE</t>
  </si>
  <si>
    <t>a</t>
  </si>
  <si>
    <t>b</t>
  </si>
  <si>
    <t>c</t>
  </si>
  <si>
    <t>d</t>
  </si>
  <si>
    <t>e</t>
  </si>
  <si>
    <t>f</t>
  </si>
  <si>
    <t>g</t>
  </si>
  <si>
    <t>h</t>
  </si>
  <si>
    <t>i</t>
  </si>
  <si>
    <t>j</t>
  </si>
  <si>
    <t>m</t>
  </si>
  <si>
    <t>n</t>
  </si>
  <si>
    <t>o</t>
  </si>
  <si>
    <t>p</t>
  </si>
  <si>
    <t>q</t>
  </si>
  <si>
    <t>r</t>
  </si>
  <si>
    <t>t</t>
  </si>
  <si>
    <t>s</t>
  </si>
  <si>
    <t>u</t>
  </si>
  <si>
    <t>v</t>
  </si>
  <si>
    <t>w</t>
  </si>
  <si>
    <t>3C POWER</t>
  </si>
  <si>
    <t>INTERCONNECT</t>
  </si>
  <si>
    <t>7C</t>
  </si>
  <si>
    <t>6 PAIR</t>
  </si>
  <si>
    <t>k</t>
  </si>
  <si>
    <t>l</t>
  </si>
  <si>
    <t>x</t>
  </si>
  <si>
    <t>y</t>
  </si>
  <si>
    <t>z</t>
  </si>
  <si>
    <t>LOOP</t>
  </si>
  <si>
    <t>3"</t>
  </si>
  <si>
    <t>2"</t>
  </si>
  <si>
    <t>WIRELESS</t>
  </si>
  <si>
    <t>1"</t>
  </si>
  <si>
    <t>Correction</t>
  </si>
  <si>
    <t>Signal Wire</t>
  </si>
  <si>
    <t>Wireless</t>
  </si>
  <si>
    <t>Total SqFt</t>
  </si>
  <si>
    <t>SqFt</t>
  </si>
  <si>
    <t>24 x 24</t>
  </si>
  <si>
    <t>Size (in x in)</t>
  </si>
  <si>
    <t>30 x 36</t>
  </si>
  <si>
    <t>0.5"</t>
  </si>
  <si>
    <t>Length in diagram</t>
  </si>
  <si>
    <t xml:space="preserve">To find the Correction Factor:                              </t>
  </si>
  <si>
    <t>Step 1:</t>
  </si>
  <si>
    <t>Step 2:</t>
  </si>
  <si>
    <t>Have someone check over it</t>
  </si>
  <si>
    <t>Step 3:</t>
  </si>
  <si>
    <t>Step 4:</t>
  </si>
  <si>
    <t>Step 5:</t>
  </si>
  <si>
    <t xml:space="preserve">Microstation Total </t>
  </si>
  <si>
    <t>Field Total</t>
  </si>
  <si>
    <t>Microstation Conversion to Field Quantities Table</t>
  </si>
  <si>
    <t>(See the "Length in Diagram Table")</t>
  </si>
  <si>
    <t>(See the "Correction Factor Table")</t>
  </si>
  <si>
    <t>Correction Factor Table</t>
  </si>
  <si>
    <t>How to fill out this Worksheet:</t>
  </si>
  <si>
    <t>Fill out the "Signal Wiring Table" using the "Signal Wiring Diagram" (in Microstation)</t>
  </si>
  <si>
    <t>Once the "Signal Wiring Table" is complete, then you can begin working on the "Microstation Conversion to Field Quantities Table".</t>
  </si>
  <si>
    <t># of Signs</t>
  </si>
  <si>
    <t>Step 7:</t>
  </si>
  <si>
    <t>Sign Type A Quantities</t>
  </si>
  <si>
    <t>Correction Factor (Cell R31) = A constant value that multiplied by the lengths in microstation will give the value in the field</t>
  </si>
  <si>
    <t xml:space="preserve">Pick an element in microstation that you know a length for in the field.  A good example is a lane width.  Lane widths are generally 12 feet, and we often know the exact width from plans.  </t>
  </si>
  <si>
    <t>Measure in Microstation the length of the element that you chose.  Then Divide the Known value in the Field by the Measurement obtained in microstation.  The result is the Correction Factor.</t>
  </si>
  <si>
    <t>CF = Field Value (Ex 12 Ft)/ Microstation Measurement</t>
  </si>
  <si>
    <t>Sign Type A Total</t>
  </si>
  <si>
    <t>Enter the values from Rows 32 and 33 for "Field Totals" into the Summary of Estimated Intersection Quantities Spreadsheet</t>
  </si>
  <si>
    <t>Step 6:</t>
  </si>
  <si>
    <t>Use the following formula:</t>
  </si>
  <si>
    <t>Correction Factor</t>
  </si>
  <si>
    <t xml:space="preserve"> = Summation # 2</t>
  </si>
  <si>
    <t>Compare Summation 1 and Summation 2</t>
  </si>
  <si>
    <t>Use the greater of the two numbers to put in the "Length in Diagram" column</t>
  </si>
  <si>
    <t>(For TB wires going from Mast Arm to F or H boxes see "Lengths for TB Mast Arm Wires to F (or H) Box Table".)</t>
  </si>
  <si>
    <t>20 Ft * (# of conduit runs with the same letter)</t>
  </si>
  <si>
    <t>Length in Diagram Table (Summation 1)</t>
  </si>
  <si>
    <t>Sum the microstation measurements for conduit runs labeled with the same letter.  The result is Summation 1.</t>
  </si>
  <si>
    <t xml:space="preserve">   </t>
  </si>
  <si>
    <t>Enter the summation of wire lengths (measured in Microstation in the Wiring Diagram) for each alphabetic symbol into the corresonding "Length in Diagram" Column (the Purple cells) in the Microstation Conversion to Field Quantities Table.</t>
  </si>
  <si>
    <t>Lengths for runs from Mast Arms To F (or H) Box Table</t>
  </si>
  <si>
    <r>
      <t xml:space="preserve">Length in Diagram (Summation 1) = </t>
    </r>
    <r>
      <rPr>
        <sz val="11"/>
        <color indexed="8"/>
        <rFont val="Calibri"/>
        <family val="2"/>
      </rPr>
      <t>∑ lengths of each time a specific alphabetic symbol from the "Signal Wiring Diagram" is used</t>
    </r>
  </si>
  <si>
    <t>Example of TB run from Mast Arm to F Box (H)</t>
  </si>
  <si>
    <r>
      <t>Enter the values for the "Length in Diagram" column of the Microstation Conversion to Quantities Table (Highlighted in</t>
    </r>
    <r>
      <rPr>
        <sz val="11"/>
        <color indexed="62"/>
        <rFont val="Calibri"/>
        <family val="2"/>
      </rPr>
      <t xml:space="preserve"> </t>
    </r>
    <r>
      <rPr>
        <b/>
        <sz val="11"/>
        <color indexed="36"/>
        <rFont val="Calibri"/>
        <family val="2"/>
      </rPr>
      <t>PURPLE</t>
    </r>
    <r>
      <rPr>
        <sz val="11"/>
        <color theme="1"/>
        <rFont val="Calibri"/>
        <family val="2"/>
        <scheme val="minor"/>
      </rPr>
      <t xml:space="preserve">) ONLY for the </t>
    </r>
    <r>
      <rPr>
        <b/>
        <sz val="11"/>
        <color indexed="17"/>
        <rFont val="Calibri"/>
        <family val="2"/>
      </rPr>
      <t>GREEN</t>
    </r>
    <r>
      <rPr>
        <sz val="11"/>
        <color theme="1"/>
        <rFont val="Calibri"/>
        <family val="2"/>
        <scheme val="minor"/>
      </rPr>
      <t xml:space="preserve"> AND</t>
    </r>
    <r>
      <rPr>
        <b/>
        <sz val="11"/>
        <color indexed="8"/>
        <rFont val="Calibri"/>
        <family val="2"/>
      </rPr>
      <t xml:space="preserve"> </t>
    </r>
    <r>
      <rPr>
        <b/>
        <sz val="11"/>
        <color indexed="62"/>
        <rFont val="Calibri"/>
        <family val="2"/>
      </rPr>
      <t>BLUE</t>
    </r>
    <r>
      <rPr>
        <sz val="11"/>
        <color theme="1"/>
        <rFont val="Calibri"/>
        <family val="2"/>
        <scheme val="minor"/>
      </rPr>
      <t xml:space="preserve">  highlighted ROWS  (TB &amp; JB wiring respectively) for mast arms.  When the signal is span wire all us</t>
    </r>
  </si>
  <si>
    <t xml:space="preserve">Enter the number of each type of sign size that was used in the "Signal Wiring Diagram" into the "Sign Type A Quantities" table.                                                                                                                               </t>
  </si>
  <si>
    <t>Conductor Types</t>
  </si>
  <si>
    <t>2c Street Light</t>
  </si>
  <si>
    <t>2c #14 Loop Lead In</t>
  </si>
  <si>
    <t>2c PED Push Button</t>
  </si>
  <si>
    <t>3c #6 Power</t>
  </si>
  <si>
    <t>3c Emer. Cond.</t>
  </si>
  <si>
    <t>Video Cable</t>
  </si>
  <si>
    <t>6c #14 Signal</t>
  </si>
  <si>
    <t>6 PR. Inter Conn.</t>
  </si>
  <si>
    <t>10c #14 Signal</t>
  </si>
  <si>
    <t>3c Int Illum. Signs</t>
  </si>
  <si>
    <r>
      <t>Conductor Sizes 1x (in</t>
    </r>
    <r>
      <rPr>
        <vertAlign val="superscript"/>
        <sz val="11"/>
        <color theme="1"/>
        <rFont val="Calibri"/>
        <family val="2"/>
        <scheme val="minor"/>
      </rPr>
      <t>2</t>
    </r>
    <r>
      <rPr>
        <sz val="11"/>
        <color theme="1"/>
        <rFont val="Calibri"/>
        <family val="2"/>
        <scheme val="minor"/>
      </rPr>
      <t>)</t>
    </r>
  </si>
  <si>
    <t>Conduit Capacity (SCH. 80 PEC)</t>
  </si>
  <si>
    <t>Conduit Diameter</t>
  </si>
  <si>
    <t>MAX. Conduit Capacity (40% Filled)</t>
  </si>
  <si>
    <r>
      <t>0.278 in</t>
    </r>
    <r>
      <rPr>
        <vertAlign val="superscript"/>
        <sz val="11"/>
        <color theme="1"/>
        <rFont val="Calibri"/>
        <family val="2"/>
        <scheme val="minor"/>
      </rPr>
      <t>2</t>
    </r>
  </si>
  <si>
    <r>
      <t>1.160 in</t>
    </r>
    <r>
      <rPr>
        <vertAlign val="superscript"/>
        <sz val="11"/>
        <color theme="1"/>
        <rFont val="Calibri"/>
        <family val="2"/>
        <scheme val="minor"/>
      </rPr>
      <t>2</t>
    </r>
  </si>
  <si>
    <r>
      <t>2.590 in</t>
    </r>
    <r>
      <rPr>
        <vertAlign val="superscript"/>
        <sz val="11"/>
        <color theme="1"/>
        <rFont val="Calibri"/>
        <family val="2"/>
        <scheme val="minor"/>
      </rPr>
      <t>2</t>
    </r>
  </si>
  <si>
    <t># of conductors</t>
  </si>
  <si>
    <t>Number of Conduits</t>
  </si>
  <si>
    <t xml:space="preserve">These calculations are for the assistance of determining the required number conduits for a run.  </t>
  </si>
  <si>
    <r>
      <t xml:space="preserve">For help and reference, use the blue </t>
    </r>
    <r>
      <rPr>
        <u/>
        <sz val="11"/>
        <color indexed="8"/>
        <rFont val="Calibri"/>
        <family val="2"/>
      </rPr>
      <t>Traffic Signal Manual</t>
    </r>
  </si>
  <si>
    <t>2CLL</t>
  </si>
  <si>
    <r>
      <t xml:space="preserve">Enter the Correction Factor into S31 (Cell Highlighted in </t>
    </r>
    <r>
      <rPr>
        <b/>
        <sz val="11"/>
        <color indexed="51"/>
        <rFont val="Calibri"/>
        <family val="2"/>
      </rPr>
      <t>Orange</t>
    </r>
    <r>
      <rPr>
        <sz val="11"/>
        <color theme="1"/>
        <rFont val="Calibri"/>
        <family val="2"/>
        <scheme val="minor"/>
      </rPr>
      <t>)</t>
    </r>
  </si>
  <si>
    <t>Total square inches</t>
  </si>
  <si>
    <t>Estimated conductor conduit area usage</t>
  </si>
  <si>
    <t>aa</t>
  </si>
  <si>
    <t>bb</t>
  </si>
  <si>
    <t>cc</t>
  </si>
  <si>
    <t>3C</t>
  </si>
  <si>
    <t>MAG</t>
  </si>
  <si>
    <t>{"extentsLinked":false,"version":1}</t>
  </si>
  <si>
    <t>JB</t>
  </si>
  <si>
    <t>36 x 36</t>
  </si>
  <si>
    <t>30 x 30</t>
  </si>
  <si>
    <t>9 x 15</t>
  </si>
  <si>
    <t>All Conduit</t>
  </si>
  <si>
    <t>Jacking 
or Boring</t>
  </si>
  <si>
    <t>OH - OVERHEAD     JB - JACK OR BORE    TB - TRENCH AND BACKFILL    SC- SAW CUT    IP - INSIDE POLE</t>
  </si>
  <si>
    <t>Trenching and Backfilling</t>
  </si>
  <si>
    <t>TB</t>
  </si>
  <si>
    <t>WIRING CODE TABLE VERSION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</si>
</sst>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indexed="8"/>
      <name val="Calibri"/>
      <family val="2"/>
    </font>
    <font>
      <u/>
      <sz val="11"/>
      <color indexed="8"/>
      <name val="Calibri"/>
      <family val="2"/>
    </font>
    <font>
      <sz val="11"/>
      <color indexed="62"/>
      <name val="Calibri"/>
      <family val="2"/>
    </font>
    <font>
      <b/>
      <sz val="11"/>
      <color indexed="51"/>
      <name val="Calibri"/>
      <family val="2"/>
    </font>
    <font>
      <b/>
      <sz val="11"/>
      <color indexed="62"/>
      <name val="Calibri"/>
      <family val="2"/>
    </font>
    <font>
      <b/>
      <sz val="11"/>
      <color indexed="17"/>
      <name val="Calibri"/>
      <family val="2"/>
    </font>
    <font>
      <sz val="11"/>
      <color indexed="8"/>
      <name val="Calibri"/>
      <family val="2"/>
    </font>
    <font>
      <b/>
      <sz val="11"/>
      <color indexed="36"/>
      <name val="Calibri"/>
      <family val="2"/>
    </font>
    <font>
      <sz val="11"/>
      <color rgb="FFFF0000"/>
      <name val="Calibri"/>
      <family val="2"/>
      <scheme val="minor"/>
    </font>
    <font>
      <sz val="1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4"/>
      <color theme="1"/>
      <name val="Calibri"/>
      <family val="2"/>
      <scheme val="minor"/>
    </font>
    <font>
      <b/>
      <sz val="14"/>
      <name val="Calibri"/>
      <family val="2"/>
      <scheme val="minor"/>
    </font>
    <font>
      <u/>
      <sz val="11"/>
      <color theme="1"/>
      <name val="Calibri"/>
      <family val="2"/>
      <scheme val="minor"/>
    </font>
    <font>
      <vertAlign val="superscript"/>
      <sz val="11"/>
      <color theme="1"/>
      <name val="Calibri"/>
      <family val="2"/>
      <scheme val="minor"/>
    </font>
    <font>
      <sz val="20"/>
      <color theme="1"/>
      <name val="Calibri"/>
      <family val="2"/>
      <scheme val="minor"/>
    </font>
    <font>
      <sz val="18"/>
      <color theme="1"/>
      <name val="Calibri"/>
      <family val="2"/>
      <scheme val="minor"/>
    </font>
    <font>
      <b/>
      <sz val="11"/>
      <color theme="1"/>
      <name val="Calibri"/>
      <family val="2"/>
      <scheme val="minor"/>
    </font>
  </fonts>
  <fills count="27">
    <fill>
      <patternFill patternType="none"/>
    </fill>
    <fill>
      <patternFill patternType="gray125"/>
    </fill>
    <fill>
      <patternFill patternType="solid">
        <fgColor rgb="FFFFC000"/>
        <bgColor indexed="64"/>
      </patternFill>
    </fill>
    <fill>
      <patternFill patternType="solid">
        <fgColor theme="2"/>
        <bgColor indexed="64"/>
      </patternFill>
    </fill>
    <fill>
      <patternFill patternType="solid">
        <fgColor rgb="FFFFFF00"/>
        <bgColor indexed="64"/>
      </patternFill>
    </fill>
    <fill>
      <patternFill patternType="solid">
        <fgColor rgb="FF00FFCC"/>
        <bgColor indexed="64"/>
      </patternFill>
    </fill>
    <fill>
      <patternFill patternType="solid">
        <fgColor rgb="FFFFFFCC"/>
        <bgColor indexed="64"/>
      </patternFill>
    </fill>
    <fill>
      <patternFill patternType="solid">
        <fgColor rgb="FFFF9999"/>
        <bgColor indexed="64"/>
      </patternFill>
    </fill>
    <fill>
      <patternFill patternType="solid">
        <fgColor rgb="FF99FF33"/>
        <bgColor indexed="64"/>
      </patternFill>
    </fill>
    <fill>
      <patternFill patternType="solid">
        <fgColor rgb="FF6699FF"/>
        <bgColor indexed="64"/>
      </patternFill>
    </fill>
    <fill>
      <patternFill patternType="solid">
        <fgColor rgb="FFCC3399"/>
        <bgColor indexed="64"/>
      </patternFill>
    </fill>
    <fill>
      <patternFill patternType="solid">
        <fgColor rgb="FF66FF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rgb="FFCC99FF"/>
        <bgColor indexed="64"/>
      </patternFill>
    </fill>
    <fill>
      <patternFill patternType="solid">
        <fgColor rgb="FFFF66FF"/>
        <bgColor indexed="64"/>
      </patternFill>
    </fill>
    <fill>
      <patternFill patternType="solid">
        <fgColor rgb="FFFF0000"/>
        <bgColor indexed="64"/>
      </patternFill>
    </fill>
    <fill>
      <patternFill patternType="solid">
        <fgColor theme="2" tint="-0.249977111117893"/>
        <bgColor indexed="64"/>
      </patternFill>
    </fill>
    <fill>
      <patternFill patternType="solid">
        <fgColor rgb="FF99CC00"/>
        <bgColor indexed="64"/>
      </patternFill>
    </fill>
    <fill>
      <patternFill patternType="solid">
        <fgColor rgb="FF66CCFF"/>
        <bgColor indexed="64"/>
      </patternFill>
    </fill>
  </fills>
  <borders count="7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s>
  <cellStyleXfs count="1">
    <xf numFmtId="0" fontId="0" fillId="0" borderId="0"/>
  </cellStyleXfs>
  <cellXfs count="313">
    <xf numFmtId="0" fontId="0" fillId="0" borderId="0" xfId="0"/>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right"/>
    </xf>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xf>
    <xf numFmtId="0" fontId="0" fillId="0" borderId="35" xfId="0" applyBorder="1"/>
    <xf numFmtId="0" fontId="0" fillId="0" borderId="0" xfId="0" applyBorder="1" applyAlignment="1">
      <alignment wrapText="1"/>
    </xf>
    <xf numFmtId="0" fontId="0" fillId="0" borderId="0" xfId="0" applyAlignment="1"/>
    <xf numFmtId="0" fontId="9" fillId="0" borderId="0" xfId="0" applyFont="1" applyBorder="1" applyAlignment="1">
      <alignment vertical="top" wrapText="1"/>
    </xf>
    <xf numFmtId="0" fontId="0" fillId="0" borderId="0" xfId="0" applyBorder="1"/>
    <xf numFmtId="0" fontId="0" fillId="0" borderId="0" xfId="0" applyBorder="1" applyAlignment="1"/>
    <xf numFmtId="0" fontId="0" fillId="3" borderId="5" xfId="0" applyFill="1" applyBorder="1" applyAlignment="1">
      <alignment horizontal="center" vertical="center"/>
    </xf>
    <xf numFmtId="0" fontId="0" fillId="3" borderId="13" xfId="0" applyFill="1" applyBorder="1" applyAlignment="1">
      <alignment horizontal="center" vertical="center"/>
    </xf>
    <xf numFmtId="0" fontId="0" fillId="5" borderId="23" xfId="0" applyFill="1" applyBorder="1"/>
    <xf numFmtId="0" fontId="0" fillId="6" borderId="24" xfId="0" applyFill="1" applyBorder="1"/>
    <xf numFmtId="0" fontId="0" fillId="7" borderId="25" xfId="0" applyFill="1" applyBorder="1"/>
    <xf numFmtId="0" fontId="0" fillId="9" borderId="43" xfId="0" applyFill="1" applyBorder="1"/>
    <xf numFmtId="0" fontId="0" fillId="10" borderId="39" xfId="0" applyFill="1" applyBorder="1"/>
    <xf numFmtId="0" fontId="0" fillId="0" borderId="5"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26" xfId="0" applyBorder="1" applyAlignment="1">
      <alignment horizontal="center" wrapText="1"/>
    </xf>
    <xf numFmtId="0" fontId="0" fillId="0" borderId="55" xfId="0" applyBorder="1" applyAlignment="1">
      <alignment horizontal="center"/>
    </xf>
    <xf numFmtId="0" fontId="0" fillId="0" borderId="37" xfId="0" applyBorder="1" applyAlignment="1">
      <alignment horizontal="center" wrapText="1"/>
    </xf>
    <xf numFmtId="0" fontId="0" fillId="0" borderId="62" xfId="0" applyBorder="1" applyAlignment="1">
      <alignment horizontal="center"/>
    </xf>
    <xf numFmtId="0" fontId="0" fillId="0" borderId="50" xfId="0" applyBorder="1" applyAlignment="1">
      <alignment horizontal="center" vertical="center"/>
    </xf>
    <xf numFmtId="0" fontId="0" fillId="0" borderId="19" xfId="0" applyBorder="1"/>
    <xf numFmtId="0" fontId="0" fillId="0" borderId="5" xfId="0" applyBorder="1"/>
    <xf numFmtId="0" fontId="0" fillId="0" borderId="8" xfId="0" applyBorder="1"/>
    <xf numFmtId="0" fontId="0" fillId="0" borderId="50" xfId="0" applyBorder="1" applyAlignment="1">
      <alignment horizontal="center"/>
    </xf>
    <xf numFmtId="0" fontId="0" fillId="0" borderId="63" xfId="0" applyBorder="1" applyAlignment="1">
      <alignment horizontal="center"/>
    </xf>
    <xf numFmtId="0" fontId="0" fillId="0" borderId="51" xfId="0" applyBorder="1" applyAlignment="1">
      <alignment horizontal="center"/>
    </xf>
    <xf numFmtId="0" fontId="0" fillId="0" borderId="51" xfId="0" applyBorder="1" applyAlignment="1">
      <alignment horizont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 xfId="0" applyBorder="1" applyAlignment="1">
      <alignment horizontal="center"/>
    </xf>
    <xf numFmtId="0" fontId="0" fillId="0" borderId="35" xfId="0" applyBorder="1" applyAlignment="1">
      <alignment horizontal="center" vertical="center"/>
    </xf>
    <xf numFmtId="0" fontId="0" fillId="23" borderId="23" xfId="0" applyFill="1" applyBorder="1"/>
    <xf numFmtId="0" fontId="0" fillId="25" borderId="24" xfId="0" applyFill="1" applyBorder="1"/>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xf>
    <xf numFmtId="0" fontId="11" fillId="0" borderId="0" xfId="0" applyFont="1" applyFill="1" applyBorder="1" applyAlignment="1"/>
    <xf numFmtId="0" fontId="0" fillId="2" borderId="26" xfId="0" applyFill="1" applyBorder="1"/>
    <xf numFmtId="0" fontId="0" fillId="0" borderId="28" xfId="0" applyFill="1" applyBorder="1"/>
    <xf numFmtId="0" fontId="0" fillId="26" borderId="24" xfId="0" applyFill="1" applyBorder="1"/>
    <xf numFmtId="0" fontId="0" fillId="0" borderId="0" xfId="0" applyAlignment="1">
      <alignment horizontal="center"/>
    </xf>
    <xf numFmtId="0" fontId="0" fillId="0" borderId="1" xfId="0"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6" xfId="0" applyBorder="1" applyAlignment="1">
      <alignment horizontal="center" vertical="center"/>
    </xf>
    <xf numFmtId="0" fontId="0" fillId="0" borderId="71"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xf>
    <xf numFmtId="0" fontId="0" fillId="0" borderId="12" xfId="0" applyBorder="1" applyAlignment="1">
      <alignment horizontal="center"/>
    </xf>
    <xf numFmtId="0" fontId="0" fillId="0" borderId="29" xfId="0" applyBorder="1" applyAlignment="1">
      <alignment horizont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18" xfId="0" applyBorder="1" applyAlignment="1">
      <alignment horizontal="center" vertical="center"/>
    </xf>
    <xf numFmtId="0" fontId="0" fillId="0" borderId="42" xfId="0" applyBorder="1" applyAlignment="1">
      <alignment horizontal="center" vertical="center"/>
    </xf>
    <xf numFmtId="0" fontId="0" fillId="0" borderId="64" xfId="0" applyBorder="1"/>
    <xf numFmtId="0" fontId="0" fillId="12" borderId="65" xfId="0" applyFill="1" applyBorder="1" applyAlignment="1">
      <alignment horizontal="center"/>
    </xf>
    <xf numFmtId="0" fontId="0" fillId="12" borderId="66" xfId="0" applyFill="1" applyBorder="1" applyAlignment="1">
      <alignment horizontal="center"/>
    </xf>
    <xf numFmtId="0" fontId="0" fillId="12" borderId="67" xfId="0" applyFill="1" applyBorder="1" applyAlignment="1">
      <alignment horizontal="center"/>
    </xf>
    <xf numFmtId="0" fontId="0" fillId="0" borderId="11" xfId="0" applyBorder="1"/>
    <xf numFmtId="0" fontId="0" fillId="8" borderId="43" xfId="0" applyFill="1" applyBorder="1"/>
    <xf numFmtId="0" fontId="0" fillId="24" borderId="23" xfId="0" applyFill="1" applyBorder="1"/>
    <xf numFmtId="0" fontId="0" fillId="9" borderId="54" xfId="0" applyFill="1" applyBorder="1"/>
    <xf numFmtId="0" fontId="0" fillId="11" borderId="25" xfId="0" applyFill="1" applyBorder="1"/>
    <xf numFmtId="0" fontId="0" fillId="0" borderId="56" xfId="0" applyBorder="1" applyAlignment="1">
      <alignment horizontal="center" vertical="center"/>
    </xf>
    <xf numFmtId="0" fontId="0" fillId="0" borderId="47" xfId="0" applyBorder="1" applyAlignment="1">
      <alignment horizontal="center" vertical="center"/>
    </xf>
    <xf numFmtId="0" fontId="0" fillId="0" borderId="68"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37" xfId="0" applyBorder="1" applyAlignment="1">
      <alignment horizontal="center" vertical="center"/>
    </xf>
    <xf numFmtId="0" fontId="0" fillId="0" borderId="50" xfId="0" applyBorder="1" applyAlignment="1">
      <alignment horizontal="center" vertical="center"/>
    </xf>
    <xf numFmtId="0" fontId="0" fillId="0" borderId="72" xfId="0" applyBorder="1" applyAlignment="1">
      <alignment horizontal="center"/>
    </xf>
    <xf numFmtId="0" fontId="0" fillId="0" borderId="31"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59"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36" xfId="0" applyBorder="1"/>
    <xf numFmtId="0" fontId="0" fillId="0" borderId="60" xfId="0" applyBorder="1" applyAlignment="1">
      <alignment horizontal="center"/>
    </xf>
    <xf numFmtId="0" fontId="0" fillId="0" borderId="51" xfId="0" applyBorder="1"/>
    <xf numFmtId="0" fontId="0" fillId="0" borderId="1" xfId="0" applyBorder="1"/>
    <xf numFmtId="0" fontId="0" fillId="4" borderId="51" xfId="0" applyFill="1" applyBorder="1"/>
    <xf numFmtId="0" fontId="20" fillId="0" borderId="1" xfId="0" applyFont="1" applyBorder="1" applyAlignment="1">
      <alignment horizontal="center" vertical="center" wrapText="1"/>
    </xf>
    <xf numFmtId="0" fontId="0" fillId="0" borderId="0" xfId="0" quotePrefix="1"/>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50" xfId="0" applyBorder="1" applyAlignment="1">
      <alignment horizontal="center" vertical="center"/>
    </xf>
    <xf numFmtId="0" fontId="0" fillId="0" borderId="21" xfId="0" applyBorder="1" applyAlignment="1">
      <alignment horizontal="center"/>
    </xf>
    <xf numFmtId="0" fontId="11" fillId="19" borderId="47" xfId="0" applyFont="1" applyFill="1" applyBorder="1" applyAlignment="1">
      <alignment horizontal="center"/>
    </xf>
    <xf numFmtId="0" fontId="12" fillId="0" borderId="0" xfId="0" applyFont="1" applyBorder="1" applyAlignment="1">
      <alignment horizontal="center"/>
    </xf>
    <xf numFmtId="0" fontId="0" fillId="21" borderId="51" xfId="0" applyFill="1" applyBorder="1"/>
    <xf numFmtId="0" fontId="0" fillId="0" borderId="0" xfId="0" applyFill="1" applyBorder="1" applyAlignment="1"/>
    <xf numFmtId="0" fontId="0" fillId="0" borderId="73" xfId="0" applyBorder="1" applyAlignment="1">
      <alignment horizontal="center" vertical="center"/>
    </xf>
    <xf numFmtId="0" fontId="0" fillId="0" borderId="59" xfId="0" applyBorder="1"/>
    <xf numFmtId="0" fontId="0" fillId="0" borderId="49" xfId="0" applyBorder="1"/>
    <xf numFmtId="0" fontId="0" fillId="22" borderId="39" xfId="0" applyFill="1" applyBorder="1"/>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42" xfId="0" applyBorder="1" applyAlignment="1">
      <alignment horizontal="center"/>
    </xf>
    <xf numFmtId="0" fontId="0" fillId="0" borderId="52" xfId="0" applyBorder="1" applyAlignment="1">
      <alignment horizontal="center"/>
    </xf>
    <xf numFmtId="0" fontId="0" fillId="0" borderId="58" xfId="0" applyBorder="1" applyAlignment="1">
      <alignment horizontal="center"/>
    </xf>
    <xf numFmtId="0" fontId="0" fillId="0" borderId="3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0" fillId="13" borderId="29" xfId="0" applyFont="1" applyFill="1" applyBorder="1" applyAlignment="1">
      <alignment horizontal="left"/>
    </xf>
    <xf numFmtId="0" fontId="10" fillId="13" borderId="45" xfId="0" applyFont="1" applyFill="1" applyBorder="1"/>
    <xf numFmtId="0" fontId="10" fillId="13" borderId="46" xfId="0" applyFont="1" applyFill="1" applyBorder="1"/>
    <xf numFmtId="0" fontId="11" fillId="14" borderId="11" xfId="0" applyFont="1" applyFill="1" applyBorder="1" applyAlignment="1">
      <alignment horizontal="center"/>
    </xf>
    <xf numFmtId="0" fontId="11" fillId="14" borderId="47" xfId="0" applyFont="1" applyFill="1" applyBorder="1" applyAlignment="1">
      <alignment horizontal="center"/>
    </xf>
    <xf numFmtId="0" fontId="11" fillId="14" borderId="36" xfId="0" applyFont="1" applyFill="1" applyBorder="1" applyAlignment="1">
      <alignment horizontal="center"/>
    </xf>
    <xf numFmtId="0" fontId="10" fillId="15" borderId="48" xfId="0" applyFont="1" applyFill="1" applyBorder="1" applyAlignment="1">
      <alignment horizontal="left" vertical="top" wrapText="1"/>
    </xf>
    <xf numFmtId="0" fontId="10" fillId="15" borderId="0" xfId="0" applyFont="1" applyFill="1" applyBorder="1" applyAlignment="1">
      <alignment horizontal="left" vertical="top" wrapText="1"/>
    </xf>
    <xf numFmtId="0" fontId="10" fillId="15" borderId="49" xfId="0" applyFont="1" applyFill="1" applyBorder="1" applyAlignment="1">
      <alignment horizontal="left" vertical="top" wrapText="1"/>
    </xf>
    <xf numFmtId="0" fontId="0" fillId="16" borderId="54" xfId="0" applyFill="1" applyBorder="1" applyAlignment="1">
      <alignment horizontal="center" vertical="center"/>
    </xf>
    <xf numFmtId="0" fontId="0" fillId="16" borderId="41" xfId="0" applyFill="1" applyBorder="1" applyAlignment="1">
      <alignment horizontal="center" vertical="center"/>
    </xf>
    <xf numFmtId="0" fontId="0" fillId="3" borderId="6" xfId="0" applyFill="1" applyBorder="1" applyAlignment="1">
      <alignment wrapText="1"/>
    </xf>
    <xf numFmtId="0" fontId="0" fillId="3" borderId="7" xfId="0" applyFill="1" applyBorder="1" applyAlignment="1">
      <alignment wrapText="1"/>
    </xf>
    <xf numFmtId="0" fontId="0" fillId="3" borderId="14" xfId="0" applyFill="1" applyBorder="1"/>
    <xf numFmtId="0" fontId="0" fillId="3" borderId="15" xfId="0" applyFill="1" applyBorder="1"/>
    <xf numFmtId="0" fontId="0" fillId="3" borderId="3" xfId="0" applyFill="1" applyBorder="1"/>
    <xf numFmtId="0" fontId="0" fillId="3" borderId="4" xfId="0" applyFill="1" applyBorder="1"/>
    <xf numFmtId="0" fontId="0" fillId="3" borderId="5" xfId="0" applyFill="1" applyBorder="1" applyAlignment="1">
      <alignment horizontal="center" vertical="center"/>
    </xf>
    <xf numFmtId="0" fontId="10" fillId="13" borderId="48" xfId="0" applyFont="1" applyFill="1" applyBorder="1" applyAlignment="1">
      <alignment horizontal="left" vertical="top" wrapText="1"/>
    </xf>
    <xf numFmtId="0" fontId="10" fillId="13" borderId="0" xfId="0" applyFont="1" applyFill="1"/>
    <xf numFmtId="0" fontId="10" fillId="13" borderId="49" xfId="0" applyFont="1" applyFill="1" applyBorder="1"/>
    <xf numFmtId="0" fontId="10" fillId="13" borderId="48" xfId="0" applyFont="1" applyFill="1" applyBorder="1"/>
    <xf numFmtId="0" fontId="0" fillId="3" borderId="60" xfId="0" applyFill="1" applyBorder="1" applyAlignment="1">
      <alignment wrapText="1"/>
    </xf>
    <xf numFmtId="0" fontId="0" fillId="3" borderId="0" xfId="0" applyFill="1" applyBorder="1" applyAlignment="1">
      <alignment wrapText="1"/>
    </xf>
    <xf numFmtId="0" fontId="0" fillId="3" borderId="49" xfId="0" applyFill="1" applyBorder="1" applyAlignment="1">
      <alignment wrapText="1"/>
    </xf>
    <xf numFmtId="0" fontId="0" fillId="15" borderId="52" xfId="0" applyFill="1" applyBorder="1" applyAlignment="1">
      <alignment horizontal="left" vertical="center" wrapText="1"/>
    </xf>
    <xf numFmtId="0" fontId="0" fillId="15" borderId="58" xfId="0" applyFill="1" applyBorder="1" applyAlignment="1">
      <alignment horizontal="left" vertical="center" wrapText="1"/>
    </xf>
    <xf numFmtId="0" fontId="0" fillId="15" borderId="53" xfId="0" applyFill="1" applyBorder="1" applyAlignment="1">
      <alignment horizontal="left" vertical="center" wrapText="1"/>
    </xf>
    <xf numFmtId="0" fontId="0" fillId="15" borderId="48" xfId="0" applyFill="1" applyBorder="1" applyAlignment="1">
      <alignment horizontal="left" vertical="center" wrapText="1"/>
    </xf>
    <xf numFmtId="0" fontId="0" fillId="15" borderId="0" xfId="0" applyFill="1" applyBorder="1" applyAlignment="1">
      <alignment horizontal="left" vertical="center" wrapText="1"/>
    </xf>
    <xf numFmtId="0" fontId="0" fillId="15" borderId="49" xfId="0" applyFill="1" applyBorder="1" applyAlignment="1">
      <alignment horizontal="left" vertical="center" wrapText="1"/>
    </xf>
    <xf numFmtId="0" fontId="0" fillId="15" borderId="54" xfId="0" applyFill="1" applyBorder="1" applyAlignment="1">
      <alignment horizontal="left" vertical="center" wrapText="1"/>
    </xf>
    <xf numFmtId="0" fontId="0" fillId="15" borderId="40" xfId="0" applyFill="1" applyBorder="1" applyAlignment="1">
      <alignment horizontal="left" vertical="center" wrapText="1"/>
    </xf>
    <xf numFmtId="0" fontId="0" fillId="15" borderId="41" xfId="0" applyFill="1" applyBorder="1" applyAlignment="1">
      <alignment horizontal="left" vertical="center" wrapText="1"/>
    </xf>
    <xf numFmtId="0" fontId="0" fillId="3" borderId="13" xfId="0" applyFill="1" applyBorder="1" applyAlignment="1">
      <alignment horizontal="center" vertical="center"/>
    </xf>
    <xf numFmtId="0" fontId="0" fillId="3" borderId="59" xfId="0" applyFill="1" applyBorder="1" applyAlignment="1">
      <alignment horizontal="center" vertical="center"/>
    </xf>
    <xf numFmtId="0" fontId="0" fillId="3" borderId="39" xfId="0" applyFill="1" applyBorder="1" applyAlignment="1">
      <alignment horizontal="center" vertical="center"/>
    </xf>
    <xf numFmtId="0" fontId="0" fillId="3" borderId="34" xfId="0" applyFill="1" applyBorder="1" applyAlignment="1">
      <alignment wrapText="1"/>
    </xf>
    <xf numFmtId="0" fontId="0" fillId="3" borderId="57" xfId="0" applyFill="1" applyBorder="1" applyAlignment="1">
      <alignment wrapText="1"/>
    </xf>
    <xf numFmtId="0" fontId="0" fillId="3" borderId="16" xfId="0"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0" fillId="3" borderId="60" xfId="0" applyFill="1" applyBorder="1" applyAlignment="1">
      <alignment horizontal="left" vertical="center"/>
    </xf>
    <xf numFmtId="0" fontId="0" fillId="3" borderId="0" xfId="0" applyFill="1" applyBorder="1" applyAlignment="1">
      <alignment horizontal="left" vertical="center"/>
    </xf>
    <xf numFmtId="0" fontId="0" fillId="3" borderId="49" xfId="0" applyFill="1" applyBorder="1" applyAlignment="1">
      <alignment horizontal="left" vertical="center"/>
    </xf>
    <xf numFmtId="0" fontId="0" fillId="0" borderId="50" xfId="0" applyBorder="1" applyAlignment="1">
      <alignment horizontal="center" vertical="center" wrapText="1"/>
    </xf>
    <xf numFmtId="0" fontId="0" fillId="0" borderId="63" xfId="0" applyBorder="1" applyAlignment="1">
      <alignment horizontal="center" vertical="center" wrapText="1"/>
    </xf>
    <xf numFmtId="0" fontId="0" fillId="0" borderId="36" xfId="0" applyBorder="1" applyAlignment="1">
      <alignment horizontal="center" vertical="center"/>
    </xf>
    <xf numFmtId="0" fontId="0" fillId="0" borderId="53" xfId="0" applyBorder="1" applyAlignment="1">
      <alignment horizontal="center" vertical="center"/>
    </xf>
    <xf numFmtId="0" fontId="0" fillId="0" borderId="50" xfId="0" applyBorder="1" applyAlignment="1">
      <alignment horizontal="center" vertical="center"/>
    </xf>
    <xf numFmtId="0" fontId="12" fillId="0" borderId="11" xfId="0" applyFont="1" applyBorder="1" applyAlignment="1">
      <alignment horizontal="center"/>
    </xf>
    <xf numFmtId="0" fontId="12" fillId="0" borderId="47" xfId="0" applyFont="1" applyBorder="1" applyAlignment="1">
      <alignment horizontal="center"/>
    </xf>
    <xf numFmtId="0" fontId="0" fillId="0" borderId="52" xfId="0" applyBorder="1" applyAlignment="1">
      <alignment horizontal="center" vertical="center"/>
    </xf>
    <xf numFmtId="0" fontId="0" fillId="0" borderId="58" xfId="0" applyBorder="1" applyAlignment="1">
      <alignment horizontal="center" vertical="center"/>
    </xf>
    <xf numFmtId="0" fontId="19" fillId="0" borderId="11" xfId="0" applyFont="1" applyBorder="1" applyAlignment="1">
      <alignment horizontal="center" vertical="center"/>
    </xf>
    <xf numFmtId="0" fontId="19" fillId="0" borderId="47" xfId="0" applyFont="1" applyBorder="1" applyAlignment="1">
      <alignment horizontal="center" vertical="center"/>
    </xf>
    <xf numFmtId="0" fontId="19" fillId="0" borderId="36" xfId="0" applyFont="1" applyBorder="1" applyAlignment="1">
      <alignment horizontal="center" vertical="center"/>
    </xf>
    <xf numFmtId="0" fontId="14" fillId="0" borderId="1" xfId="0" applyFont="1" applyBorder="1" applyAlignment="1">
      <alignment horizontal="center" vertical="center"/>
    </xf>
    <xf numFmtId="0" fontId="0" fillId="0" borderId="58" xfId="0" applyBorder="1" applyAlignment="1">
      <alignment horizontal="center" vertical="center" wrapText="1"/>
    </xf>
    <xf numFmtId="0" fontId="0" fillId="0" borderId="53" xfId="0" applyBorder="1" applyAlignment="1">
      <alignment horizontal="center" vertical="center" wrapText="1"/>
    </xf>
    <xf numFmtId="0" fontId="18" fillId="0" borderId="52" xfId="0" applyFont="1" applyBorder="1" applyAlignment="1">
      <alignment horizontal="center" vertical="center"/>
    </xf>
    <xf numFmtId="0" fontId="18" fillId="0" borderId="58" xfId="0" applyFont="1" applyBorder="1" applyAlignment="1">
      <alignment horizontal="center" vertical="center"/>
    </xf>
    <xf numFmtId="0" fontId="18" fillId="0" borderId="47" xfId="0" applyFont="1" applyBorder="1" applyAlignment="1">
      <alignment horizontal="center" vertical="center"/>
    </xf>
    <xf numFmtId="0" fontId="18" fillId="0" borderId="36" xfId="0" applyFont="1" applyBorder="1" applyAlignment="1">
      <alignment horizontal="center" vertical="center"/>
    </xf>
    <xf numFmtId="0" fontId="0" fillId="3" borderId="6" xfId="0" applyFill="1" applyBorder="1"/>
    <xf numFmtId="0" fontId="0" fillId="3" borderId="7" xfId="0" applyFill="1" applyBorder="1"/>
    <xf numFmtId="0" fontId="0" fillId="0" borderId="61" xfId="0" applyBorder="1" applyAlignment="1">
      <alignment horizontal="center"/>
    </xf>
    <xf numFmtId="0" fontId="0" fillId="0" borderId="53" xfId="0" applyBorder="1" applyAlignment="1">
      <alignment horizontal="center"/>
    </xf>
    <xf numFmtId="0" fontId="0" fillId="0" borderId="38" xfId="0" applyBorder="1" applyAlignment="1">
      <alignment horizontal="center"/>
    </xf>
    <xf numFmtId="0" fontId="0" fillId="0" borderId="21" xfId="0" applyBorder="1" applyAlignment="1">
      <alignment horizontal="center"/>
    </xf>
    <xf numFmtId="0" fontId="0" fillId="3" borderId="19" xfId="0" applyFill="1" applyBorder="1" applyAlignment="1">
      <alignment horizontal="center" vertical="center"/>
    </xf>
    <xf numFmtId="0" fontId="0" fillId="3" borderId="31" xfId="0" applyFill="1" applyBorder="1"/>
    <xf numFmtId="0" fontId="0" fillId="3" borderId="32" xfId="0" applyFill="1" applyBorder="1"/>
    <xf numFmtId="0" fontId="11" fillId="17" borderId="11" xfId="0" applyFont="1" applyFill="1" applyBorder="1" applyAlignment="1">
      <alignment horizontal="center"/>
    </xf>
    <xf numFmtId="0" fontId="11" fillId="17" borderId="47" xfId="0" applyFont="1" applyFill="1" applyBorder="1" applyAlignment="1">
      <alignment horizontal="center"/>
    </xf>
    <xf numFmtId="0" fontId="11" fillId="17" borderId="36" xfId="0" applyFont="1" applyFill="1" applyBorder="1" applyAlignment="1">
      <alignment horizontal="center"/>
    </xf>
    <xf numFmtId="0" fontId="0" fillId="0" borderId="54"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4" xfId="0" applyBorder="1" applyAlignment="1">
      <alignment vertical="center"/>
    </xf>
    <xf numFmtId="0" fontId="0" fillId="0" borderId="57" xfId="0" applyBorder="1" applyAlignment="1">
      <alignment vertical="center"/>
    </xf>
    <xf numFmtId="0" fontId="0" fillId="0" borderId="16" xfId="0" applyBorder="1" applyAlignment="1">
      <alignment vertical="center"/>
    </xf>
    <xf numFmtId="0" fontId="0" fillId="3" borderId="57" xfId="0" applyFill="1" applyBorder="1" applyAlignment="1">
      <alignment horizontal="left" vertical="center" wrapText="1"/>
    </xf>
    <xf numFmtId="0" fontId="0" fillId="3" borderId="16" xfId="0" applyFill="1" applyBorder="1" applyAlignment="1">
      <alignment horizontal="left" vertical="center" wrapText="1"/>
    </xf>
    <xf numFmtId="0" fontId="0" fillId="3" borderId="0" xfId="0" applyFill="1" applyBorder="1" applyAlignment="1">
      <alignment horizontal="left" vertical="center" wrapText="1"/>
    </xf>
    <xf numFmtId="0" fontId="0" fillId="3" borderId="49" xfId="0" applyFill="1" applyBorder="1" applyAlignment="1">
      <alignment horizontal="left" vertical="center" wrapText="1"/>
    </xf>
    <xf numFmtId="0" fontId="0" fillId="3" borderId="40" xfId="0" applyFill="1" applyBorder="1" applyAlignment="1">
      <alignment horizontal="left" vertical="center" wrapText="1"/>
    </xf>
    <xf numFmtId="0" fontId="0" fillId="3" borderId="41" xfId="0" applyFill="1" applyBorder="1" applyAlignment="1">
      <alignment horizontal="left" vertical="center" wrapText="1"/>
    </xf>
    <xf numFmtId="0" fontId="10" fillId="13" borderId="52" xfId="0" applyFont="1" applyFill="1" applyBorder="1" applyAlignment="1">
      <alignment horizontal="left" wrapText="1"/>
    </xf>
    <xf numFmtId="0" fontId="10" fillId="13" borderId="58" xfId="0" applyFont="1" applyFill="1" applyBorder="1"/>
    <xf numFmtId="0" fontId="10" fillId="13" borderId="53" xfId="0" applyFont="1" applyFill="1" applyBorder="1"/>
    <xf numFmtId="0" fontId="10" fillId="13" borderId="54" xfId="0" applyFont="1" applyFill="1" applyBorder="1"/>
    <xf numFmtId="0" fontId="10" fillId="13" borderId="40" xfId="0" applyFont="1" applyFill="1" applyBorder="1"/>
    <xf numFmtId="0" fontId="10" fillId="13" borderId="41" xfId="0" applyFont="1" applyFill="1" applyBorder="1"/>
    <xf numFmtId="0" fontId="15" fillId="18" borderId="11" xfId="0" applyFont="1" applyFill="1" applyBorder="1" applyAlignment="1">
      <alignment horizontal="center"/>
    </xf>
    <xf numFmtId="0" fontId="15" fillId="18" borderId="47" xfId="0" applyFont="1" applyFill="1" applyBorder="1" applyAlignment="1">
      <alignment horizontal="center"/>
    </xf>
    <xf numFmtId="0" fontId="15" fillId="18" borderId="36" xfId="0" applyFont="1" applyFill="1" applyBorder="1" applyAlignment="1">
      <alignment horizontal="center"/>
    </xf>
    <xf numFmtId="0" fontId="10" fillId="13" borderId="52" xfId="0" applyFont="1" applyFill="1" applyBorder="1" applyAlignment="1">
      <alignment horizontal="left" vertical="top" wrapText="1"/>
    </xf>
    <xf numFmtId="0" fontId="0" fillId="0" borderId="60" xfId="0" applyBorder="1" applyAlignment="1">
      <alignment horizontal="left" vertical="center" wrapText="1"/>
    </xf>
    <xf numFmtId="0" fontId="0" fillId="0" borderId="0" xfId="0" applyBorder="1" applyAlignment="1">
      <alignment horizontal="left" vertical="center" wrapText="1"/>
    </xf>
    <xf numFmtId="0" fontId="0" fillId="0" borderId="49" xfId="0" applyBorder="1" applyAlignment="1">
      <alignment horizontal="left" vertical="center" wrapText="1"/>
    </xf>
    <xf numFmtId="0" fontId="0" fillId="0" borderId="43"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61" xfId="0" applyBorder="1" applyAlignment="1">
      <alignment horizontal="left" vertical="center" wrapText="1"/>
    </xf>
    <xf numFmtId="0" fontId="0" fillId="0" borderId="58" xfId="0" applyBorder="1" applyAlignment="1">
      <alignment horizontal="left" vertical="center" wrapText="1"/>
    </xf>
    <xf numFmtId="0" fontId="0" fillId="0" borderId="53"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44" xfId="0" applyBorder="1" applyAlignment="1">
      <alignment horizontal="left" vertical="center" wrapText="1"/>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44" xfId="0" applyBorder="1" applyAlignment="1">
      <alignment horizontal="center" vertical="center"/>
    </xf>
    <xf numFmtId="0" fontId="11" fillId="19" borderId="11" xfId="0" applyFont="1" applyFill="1" applyBorder="1" applyAlignment="1">
      <alignment horizontal="center"/>
    </xf>
    <xf numFmtId="0" fontId="11" fillId="19" borderId="47" xfId="0" applyFont="1" applyFill="1" applyBorder="1" applyAlignment="1">
      <alignment horizontal="center"/>
    </xf>
    <xf numFmtId="0" fontId="0" fillId="0" borderId="34" xfId="0" applyBorder="1" applyAlignment="1">
      <alignment horizontal="left" vertical="center" wrapText="1"/>
    </xf>
    <xf numFmtId="0" fontId="0" fillId="0" borderId="57" xfId="0" applyBorder="1" applyAlignment="1">
      <alignment horizontal="left" vertical="center" wrapText="1"/>
    </xf>
    <xf numFmtId="0" fontId="0" fillId="0" borderId="16" xfId="0" applyBorder="1" applyAlignment="1">
      <alignment horizontal="left" vertical="center" wrapText="1"/>
    </xf>
    <xf numFmtId="0" fontId="16" fillId="0" borderId="60" xfId="0" applyFont="1" applyBorder="1" applyAlignment="1">
      <alignment horizontal="center" vertical="center"/>
    </xf>
    <xf numFmtId="0" fontId="16" fillId="0" borderId="0" xfId="0" applyFont="1" applyBorder="1" applyAlignment="1">
      <alignment horizontal="center" vertical="center"/>
    </xf>
    <xf numFmtId="0" fontId="11" fillId="19" borderId="36" xfId="0" applyFont="1" applyFill="1" applyBorder="1" applyAlignment="1">
      <alignment horizontal="center"/>
    </xf>
    <xf numFmtId="0" fontId="0" fillId="0" borderId="55" xfId="0" applyBorder="1" applyAlignment="1">
      <alignment horizontal="center" vertical="center"/>
    </xf>
    <xf numFmtId="0" fontId="0" fillId="0" borderId="50" xfId="0" applyBorder="1" applyAlignment="1">
      <alignment horizontal="center"/>
    </xf>
    <xf numFmtId="0" fontId="0" fillId="0" borderId="63" xfId="0" applyBorder="1" applyAlignment="1">
      <alignment horizontal="center"/>
    </xf>
    <xf numFmtId="0" fontId="0" fillId="0" borderId="51" xfId="0" applyBorder="1" applyAlignment="1">
      <alignment horizontal="center"/>
    </xf>
    <xf numFmtId="0" fontId="0" fillId="0" borderId="0" xfId="0" applyAlignment="1">
      <alignment horizontal="center"/>
    </xf>
    <xf numFmtId="0" fontId="0" fillId="20" borderId="52" xfId="0" applyFill="1" applyBorder="1" applyAlignment="1">
      <alignment horizontal="center" vertical="center" wrapText="1"/>
    </xf>
    <xf numFmtId="0" fontId="0" fillId="20" borderId="58" xfId="0" applyFill="1" applyBorder="1" applyAlignment="1">
      <alignment horizontal="center" vertical="center" wrapText="1"/>
    </xf>
    <xf numFmtId="0" fontId="0" fillId="20" borderId="53" xfId="0" applyFill="1" applyBorder="1" applyAlignment="1">
      <alignment horizontal="center" vertical="center" wrapText="1"/>
    </xf>
    <xf numFmtId="0" fontId="0" fillId="20" borderId="48" xfId="0" applyFill="1" applyBorder="1" applyAlignment="1">
      <alignment horizontal="center" vertical="center" wrapText="1"/>
    </xf>
    <xf numFmtId="0" fontId="0" fillId="20" borderId="0" xfId="0" applyFill="1" applyBorder="1" applyAlignment="1">
      <alignment horizontal="center" vertical="center" wrapText="1"/>
    </xf>
    <xf numFmtId="0" fontId="0" fillId="20" borderId="49" xfId="0" applyFill="1" applyBorder="1" applyAlignment="1">
      <alignment horizontal="center" vertical="center" wrapText="1"/>
    </xf>
    <xf numFmtId="0" fontId="0" fillId="20" borderId="54" xfId="0" applyFill="1" applyBorder="1" applyAlignment="1">
      <alignment horizontal="center" vertical="center" wrapText="1"/>
    </xf>
    <xf numFmtId="0" fontId="0" fillId="20" borderId="40" xfId="0" applyFill="1" applyBorder="1" applyAlignment="1">
      <alignment horizontal="center" vertical="center" wrapText="1"/>
    </xf>
    <xf numFmtId="0" fontId="0" fillId="20" borderId="41" xfId="0" applyFill="1" applyBorder="1" applyAlignment="1">
      <alignment horizontal="center" vertical="center" wrapText="1"/>
    </xf>
    <xf numFmtId="0" fontId="0" fillId="0" borderId="1" xfId="0" applyBorder="1" applyAlignment="1">
      <alignment horizontal="center" vertical="center" wrapText="1"/>
    </xf>
    <xf numFmtId="0" fontId="0" fillId="0" borderId="50" xfId="0"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wrapTex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3" fillId="16" borderId="11" xfId="0" applyFont="1" applyFill="1" applyBorder="1" applyAlignment="1">
      <alignment horizontal="center"/>
    </xf>
    <xf numFmtId="0" fontId="13" fillId="16" borderId="47" xfId="0" applyFont="1" applyFill="1" applyBorder="1" applyAlignment="1">
      <alignment horizontal="center"/>
    </xf>
    <xf numFmtId="0" fontId="13" fillId="16" borderId="36" xfId="0" applyFont="1" applyFill="1" applyBorder="1" applyAlignment="1">
      <alignment horizontal="center"/>
    </xf>
    <xf numFmtId="0" fontId="0" fillId="0" borderId="54" xfId="0" applyBorder="1" applyAlignment="1">
      <alignment horizontal="center"/>
    </xf>
    <xf numFmtId="0" fontId="0" fillId="0" borderId="41" xfId="0" applyBorder="1" applyAlignment="1">
      <alignment horizontal="center"/>
    </xf>
    <xf numFmtId="0" fontId="0" fillId="0" borderId="48"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47" xfId="0" applyBorder="1" applyAlignment="1">
      <alignment horizontal="center"/>
    </xf>
    <xf numFmtId="0" fontId="0" fillId="0" borderId="11" xfId="0" applyFill="1" applyBorder="1" applyAlignment="1">
      <alignment horizontal="left" vertical="center"/>
    </xf>
    <xf numFmtId="0" fontId="0" fillId="0" borderId="47" xfId="0" applyFill="1" applyBorder="1" applyAlignment="1">
      <alignment horizontal="left" vertical="center"/>
    </xf>
    <xf numFmtId="0" fontId="0" fillId="0" borderId="36" xfId="0" applyFill="1" applyBorder="1" applyAlignment="1">
      <alignment horizontal="left" vertical="center"/>
    </xf>
  </cellXfs>
  <cellStyles count="1">
    <cellStyle name="Normal" xfId="0" builtinId="0"/>
  </cellStyles>
  <dxfs count="20">
    <dxf>
      <fill>
        <patternFill>
          <bgColor theme="5" tint="0.59996337778862885"/>
        </patternFill>
      </fill>
    </dxf>
    <dxf>
      <font>
        <color auto="1"/>
      </font>
      <fill>
        <patternFill>
          <bgColor theme="3" tint="0.79998168889431442"/>
        </patternFill>
      </fill>
    </dxf>
    <dxf>
      <fill>
        <patternFill>
          <bgColor theme="6" tint="0.79998168889431442"/>
        </patternFill>
      </fill>
    </dxf>
    <dxf>
      <fill>
        <patternFill>
          <bgColor theme="5" tint="0.59996337778862885"/>
        </patternFill>
      </fill>
    </dxf>
    <dxf>
      <font>
        <color auto="1"/>
      </font>
      <fill>
        <patternFill>
          <bgColor theme="3" tint="0.79998168889431442"/>
        </patternFill>
      </fill>
    </dxf>
    <dxf>
      <fill>
        <patternFill>
          <bgColor theme="6" tint="0.79998168889431442"/>
        </patternFill>
      </fill>
    </dxf>
    <dxf>
      <font>
        <color auto="1"/>
      </font>
      <fill>
        <patternFill>
          <bgColor theme="3" tint="0.79998168889431442"/>
        </patternFill>
      </fill>
    </dxf>
    <dxf>
      <fill>
        <patternFill>
          <bgColor theme="6" tint="0.79998168889431442"/>
        </patternFill>
      </fill>
    </dxf>
    <dxf>
      <font>
        <color auto="1"/>
      </font>
      <fill>
        <patternFill>
          <bgColor theme="3" tint="0.79998168889431442"/>
        </patternFill>
      </fill>
    </dxf>
    <dxf>
      <fill>
        <patternFill>
          <bgColor theme="6" tint="0.79998168889431442"/>
        </patternFill>
      </fill>
    </dxf>
    <dxf>
      <font>
        <color auto="1"/>
      </font>
      <fill>
        <patternFill>
          <bgColor theme="3" tint="0.79998168889431442"/>
        </patternFill>
      </fill>
    </dxf>
    <dxf>
      <fill>
        <patternFill>
          <bgColor theme="6" tint="0.79998168889431442"/>
        </patternFill>
      </fill>
    </dxf>
    <dxf>
      <font>
        <color auto="1"/>
      </font>
      <fill>
        <patternFill>
          <bgColor theme="3" tint="0.79998168889431442"/>
        </patternFill>
      </fill>
    </dxf>
    <dxf>
      <fill>
        <patternFill>
          <bgColor theme="6" tint="0.79998168889431442"/>
        </patternFill>
      </fill>
    </dxf>
    <dxf>
      <font>
        <color auto="1"/>
      </font>
      <fill>
        <patternFill>
          <bgColor theme="3" tint="0.79998168889431442"/>
        </patternFill>
      </fill>
    </dxf>
    <dxf>
      <fill>
        <patternFill>
          <bgColor theme="6" tint="0.79998168889431442"/>
        </patternFill>
      </fill>
    </dxf>
    <dxf>
      <font>
        <color auto="1"/>
      </font>
      <fill>
        <patternFill>
          <bgColor theme="3" tint="0.79998168889431442"/>
        </patternFill>
      </fill>
    </dxf>
    <dxf>
      <fill>
        <patternFill>
          <bgColor theme="6" tint="0.79998168889431442"/>
        </patternFill>
      </fill>
    </dxf>
    <dxf>
      <font>
        <color auto="1"/>
      </font>
      <fill>
        <patternFill>
          <bgColor theme="3" tint="0.79998168889431442"/>
        </patternFill>
      </fill>
    </dxf>
    <dxf>
      <fill>
        <patternFill>
          <bgColor theme="6" tint="0.79998168889431442"/>
        </patternFill>
      </fill>
    </dxf>
  </dxfs>
  <tableStyles count="0" defaultTableStyle="TableStyleMedium9" defaultPivotStyle="PivotStyleLight16"/>
  <colors>
    <mruColors>
      <color rgb="FFCC99FF"/>
      <color rgb="FF66CCFF"/>
      <color rgb="FF99CC00"/>
      <color rgb="FFCCECFF"/>
      <color rgb="FFD60093"/>
      <color rgb="FFFF0000"/>
      <color rgb="FFFF66FF"/>
      <color rgb="FF8ACF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200026</xdr:colOff>
      <xdr:row>54</xdr:row>
      <xdr:rowOff>9525</xdr:rowOff>
    </xdr:from>
    <xdr:to>
      <xdr:col>36</xdr:col>
      <xdr:colOff>542925</xdr:colOff>
      <xdr:row>62</xdr:row>
      <xdr:rowOff>3108</xdr:rowOff>
    </xdr:to>
    <xdr:pic>
      <xdr:nvPicPr>
        <xdr:cNvPr id="1047" name="Picture 1" descr="wires.png"/>
        <xdr:cNvPicPr>
          <a:picLocks noChangeAspect="1"/>
        </xdr:cNvPicPr>
      </xdr:nvPicPr>
      <xdr:blipFill>
        <a:blip xmlns:r="http://schemas.openxmlformats.org/officeDocument/2006/relationships" r:embed="rId1" cstate="print"/>
        <a:srcRect/>
        <a:stretch>
          <a:fillRect/>
        </a:stretch>
      </xdr:blipFill>
      <xdr:spPr bwMode="auto">
        <a:xfrm>
          <a:off x="15135226" y="11487150"/>
          <a:ext cx="2171699" cy="153663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tabSelected="1" workbookViewId="0">
      <selection activeCell="A35" sqref="A35"/>
    </sheetView>
  </sheetViews>
  <sheetFormatPr defaultRowHeight="15" x14ac:dyDescent="0.25"/>
  <cols>
    <col min="1" max="1" width="9.42578125" customWidth="1"/>
    <col min="2" max="2" width="6.7109375" customWidth="1"/>
    <col min="3" max="3" width="5.85546875" bestFit="1" customWidth="1"/>
    <col min="4" max="4" width="5.85546875" customWidth="1"/>
    <col min="5" max="5" width="3.140625" customWidth="1"/>
    <col min="6" max="6" width="5.28515625" bestFit="1" customWidth="1"/>
    <col min="7" max="7" width="10.140625" bestFit="1" customWidth="1"/>
    <col min="8" max="9" width="3.140625" bestFit="1" customWidth="1"/>
    <col min="10" max="10" width="4.140625" bestFit="1" customWidth="1"/>
    <col min="11" max="11" width="4.28515625" customWidth="1"/>
    <col min="12" max="12" width="8.7109375" bestFit="1" customWidth="1"/>
    <col min="13" max="13" width="6.5703125" bestFit="1" customWidth="1"/>
    <col min="14" max="14" width="5.85546875" bestFit="1" customWidth="1"/>
    <col min="15" max="15" width="4.42578125" bestFit="1" customWidth="1"/>
    <col min="16" max="16" width="4.7109375" bestFit="1" customWidth="1"/>
    <col min="17" max="17" width="6.140625" customWidth="1"/>
    <col min="18" max="18" width="2.85546875" customWidth="1"/>
    <col min="20" max="20" width="10.28515625" bestFit="1" customWidth="1"/>
    <col min="21" max="22" width="10" customWidth="1"/>
    <col min="25" max="26" width="10.140625" customWidth="1"/>
    <col min="27" max="27" width="10.140625" bestFit="1" customWidth="1"/>
    <col min="37" max="37" width="9.28515625" customWidth="1"/>
    <col min="38" max="38" width="13.5703125" bestFit="1" customWidth="1"/>
    <col min="39" max="39" width="4.28515625" customWidth="1"/>
    <col min="40" max="40" width="2.28515625" customWidth="1"/>
    <col min="41" max="41" width="18.140625" bestFit="1" customWidth="1"/>
    <col min="42" max="42" width="20.5703125" customWidth="1"/>
    <col min="43" max="43" width="19.5703125" bestFit="1" customWidth="1"/>
    <col min="45" max="45" width="9.85546875" customWidth="1"/>
  </cols>
  <sheetData>
    <row r="1" spans="1:50" ht="21.75" thickBot="1" x14ac:dyDescent="0.4">
      <c r="A1" s="213" t="s">
        <v>0</v>
      </c>
      <c r="B1" s="213"/>
      <c r="C1" s="213"/>
      <c r="D1" s="213"/>
      <c r="E1" s="213"/>
      <c r="F1" s="213"/>
      <c r="G1" s="213"/>
      <c r="H1" s="213"/>
      <c r="I1" s="213"/>
      <c r="J1" s="213"/>
      <c r="K1" s="213"/>
      <c r="L1" s="213"/>
      <c r="M1" s="213"/>
      <c r="N1" s="213"/>
      <c r="O1" s="213"/>
      <c r="P1" s="213"/>
      <c r="Q1" s="1"/>
      <c r="R1" s="102"/>
      <c r="T1" s="206" t="s">
        <v>66</v>
      </c>
      <c r="U1" s="207"/>
      <c r="V1" s="207"/>
      <c r="W1" s="207"/>
      <c r="X1" s="207"/>
      <c r="Y1" s="207"/>
      <c r="Z1" s="207"/>
      <c r="AA1" s="207"/>
      <c r="AB1" s="207"/>
      <c r="AC1" s="207"/>
      <c r="AD1" s="207"/>
      <c r="AE1" s="207"/>
      <c r="AF1" s="207"/>
      <c r="AG1" s="207"/>
      <c r="AH1" s="207"/>
      <c r="AI1" s="207"/>
      <c r="AJ1" s="207"/>
      <c r="AK1" s="207"/>
      <c r="AL1" s="136"/>
    </row>
    <row r="2" spans="1:50" ht="32.25" customHeight="1" thickBot="1" x14ac:dyDescent="0.3">
      <c r="A2" s="69" t="s">
        <v>1</v>
      </c>
      <c r="B2" s="214" t="s">
        <v>2</v>
      </c>
      <c r="C2" s="214"/>
      <c r="D2" s="214"/>
      <c r="E2" s="214"/>
      <c r="F2" s="214"/>
      <c r="G2" s="214"/>
      <c r="H2" s="214"/>
      <c r="I2" s="214"/>
      <c r="J2" s="215"/>
      <c r="K2" s="208" t="s">
        <v>34</v>
      </c>
      <c r="L2" s="209"/>
      <c r="M2" s="209"/>
      <c r="N2" s="204"/>
      <c r="O2" s="205" t="s">
        <v>3</v>
      </c>
      <c r="P2" s="205"/>
      <c r="Q2" s="203" t="s">
        <v>4</v>
      </c>
      <c r="R2" s="102"/>
      <c r="S2" s="9"/>
      <c r="T2" s="201" t="s">
        <v>56</v>
      </c>
      <c r="U2" s="216" t="s">
        <v>48</v>
      </c>
      <c r="V2" s="217"/>
      <c r="W2" s="217"/>
      <c r="X2" s="217"/>
      <c r="Y2" s="217"/>
      <c r="Z2" s="217"/>
      <c r="AA2" s="217"/>
      <c r="AB2" s="217"/>
      <c r="AC2" s="218"/>
      <c r="AD2" s="218"/>
      <c r="AE2" s="218"/>
      <c r="AF2" s="219"/>
      <c r="AG2" s="210" t="s">
        <v>135</v>
      </c>
      <c r="AH2" s="211"/>
      <c r="AI2" s="211"/>
      <c r="AJ2" s="212"/>
      <c r="AK2" s="123" t="s">
        <v>136</v>
      </c>
      <c r="AL2" s="123" t="s">
        <v>138</v>
      </c>
      <c r="AO2" s="40" t="s">
        <v>99</v>
      </c>
      <c r="AP2" s="42" t="s">
        <v>110</v>
      </c>
      <c r="AQ2" s="44" t="s">
        <v>117</v>
      </c>
      <c r="AR2" s="293" t="s">
        <v>124</v>
      </c>
      <c r="AS2" s="293"/>
    </row>
    <row r="3" spans="1:50" ht="15.75" thickBot="1" x14ac:dyDescent="0.3">
      <c r="A3" s="1"/>
      <c r="B3" s="72" t="s">
        <v>7</v>
      </c>
      <c r="C3" s="53" t="s">
        <v>42</v>
      </c>
      <c r="D3" s="53" t="s">
        <v>121</v>
      </c>
      <c r="E3" s="54" t="s">
        <v>5</v>
      </c>
      <c r="F3" s="96" t="s">
        <v>129</v>
      </c>
      <c r="G3" s="72" t="s">
        <v>33</v>
      </c>
      <c r="H3" s="56" t="s">
        <v>128</v>
      </c>
      <c r="I3" s="53" t="s">
        <v>8</v>
      </c>
      <c r="J3" s="54" t="s">
        <v>9</v>
      </c>
      <c r="K3" s="72" t="s">
        <v>35</v>
      </c>
      <c r="L3" s="53" t="s">
        <v>49</v>
      </c>
      <c r="M3" s="53" t="s">
        <v>36</v>
      </c>
      <c r="N3" s="54" t="s">
        <v>6</v>
      </c>
      <c r="O3" s="72" t="s">
        <v>10</v>
      </c>
      <c r="P3" s="54" t="s">
        <v>11</v>
      </c>
      <c r="Q3" s="204"/>
      <c r="R3" s="102"/>
      <c r="S3" s="9"/>
      <c r="T3" s="202"/>
      <c r="U3" s="78" t="s">
        <v>7</v>
      </c>
      <c r="V3" s="79" t="s">
        <v>42</v>
      </c>
      <c r="W3" s="79" t="s">
        <v>121</v>
      </c>
      <c r="X3" s="80" t="s">
        <v>5</v>
      </c>
      <c r="Y3" s="100" t="s">
        <v>33</v>
      </c>
      <c r="Z3" s="101" t="s">
        <v>128</v>
      </c>
      <c r="AA3" s="101" t="s">
        <v>8</v>
      </c>
      <c r="AB3" s="108" t="s">
        <v>9</v>
      </c>
      <c r="AC3" s="103" t="s">
        <v>35</v>
      </c>
      <c r="AD3" s="104" t="s">
        <v>45</v>
      </c>
      <c r="AE3" s="104" t="s">
        <v>36</v>
      </c>
      <c r="AF3" s="105" t="s">
        <v>6</v>
      </c>
      <c r="AG3" s="139" t="s">
        <v>55</v>
      </c>
      <c r="AH3" s="16" t="s">
        <v>46</v>
      </c>
      <c r="AI3" s="17" t="s">
        <v>44</v>
      </c>
      <c r="AJ3" s="18" t="s">
        <v>43</v>
      </c>
      <c r="AK3" s="109" t="s">
        <v>131</v>
      </c>
      <c r="AL3" s="133" t="s">
        <v>139</v>
      </c>
      <c r="AO3" s="37" t="s">
        <v>100</v>
      </c>
      <c r="AP3" s="41">
        <v>0.5</v>
      </c>
      <c r="AQ3" s="45"/>
      <c r="AR3" s="155">
        <f>AP3*AQ3</f>
        <v>0</v>
      </c>
      <c r="AS3" s="225"/>
      <c r="AX3" s="52"/>
    </row>
    <row r="4" spans="1:50" x14ac:dyDescent="0.25">
      <c r="A4" s="73" t="s">
        <v>12</v>
      </c>
      <c r="B4" s="2"/>
      <c r="C4" s="3"/>
      <c r="D4" s="3"/>
      <c r="E4" s="4"/>
      <c r="F4" s="95"/>
      <c r="G4" s="2"/>
      <c r="H4" s="81"/>
      <c r="I4" s="3"/>
      <c r="J4" s="4"/>
      <c r="K4" s="2"/>
      <c r="L4" s="3"/>
      <c r="M4" s="3"/>
      <c r="N4" s="4"/>
      <c r="O4" s="74"/>
      <c r="P4" s="62"/>
      <c r="Q4" s="59"/>
      <c r="R4" s="102"/>
      <c r="S4" s="75" t="s">
        <v>12</v>
      </c>
      <c r="T4" s="87"/>
      <c r="U4" s="55">
        <f>(B4*T4)</f>
        <v>0</v>
      </c>
      <c r="V4" s="82">
        <f>(T4*C4)</f>
        <v>0</v>
      </c>
      <c r="W4" s="82">
        <f>(D4*T4)</f>
        <v>0</v>
      </c>
      <c r="X4" s="83">
        <f>(E4*T4)</f>
        <v>0</v>
      </c>
      <c r="Y4" s="55">
        <f>(G4*T4)</f>
        <v>0</v>
      </c>
      <c r="Z4" s="99">
        <f>(T4*H4)</f>
        <v>0</v>
      </c>
      <c r="AA4" s="99">
        <f>(T4*I4)</f>
        <v>0</v>
      </c>
      <c r="AB4" s="41">
        <f>(T4*J4)</f>
        <v>0</v>
      </c>
      <c r="AC4" s="55">
        <f>(K4*T4)</f>
        <v>0</v>
      </c>
      <c r="AD4" s="106">
        <f>(T4*L4)</f>
        <v>0</v>
      </c>
      <c r="AE4" s="106">
        <f>(T4*M4)</f>
        <v>0</v>
      </c>
      <c r="AF4" s="41">
        <f>(T4*N4)</f>
        <v>0</v>
      </c>
      <c r="AG4" s="131">
        <f t="shared" ref="AG4:AG32" si="0">IF(P4="0.5""",(O4*T4),0)</f>
        <v>0</v>
      </c>
      <c r="AH4" s="132">
        <f t="shared" ref="AH4:AH32" si="1">IF(P4="1""",(O4*T4),0)</f>
        <v>0</v>
      </c>
      <c r="AI4" s="132">
        <f t="shared" ref="AI4:AI32" si="2">IF(P4="2""",(O4*T4),0)</f>
        <v>0</v>
      </c>
      <c r="AJ4" s="134">
        <f t="shared" ref="AJ4:AJ32" si="3">IF(P4="3""",(O4*T4),0)</f>
        <v>0</v>
      </c>
      <c r="AK4" s="75">
        <f>IF(Q4="JB",T4,0)</f>
        <v>0</v>
      </c>
      <c r="AL4" s="112">
        <f>IF(Q4="TB",T4,0)</f>
        <v>0</v>
      </c>
      <c r="AO4" s="33" t="s">
        <v>101</v>
      </c>
      <c r="AP4" s="19">
        <v>9.6000000000000002E-2</v>
      </c>
      <c r="AQ4" s="46"/>
      <c r="AR4" s="151">
        <f t="shared" ref="AR4:AR11" si="4">AP4*AQ4</f>
        <v>0</v>
      </c>
      <c r="AS4" s="152"/>
      <c r="AX4" s="63"/>
    </row>
    <row r="5" spans="1:50" x14ac:dyDescent="0.25">
      <c r="A5" s="60" t="s">
        <v>13</v>
      </c>
      <c r="B5" s="70"/>
      <c r="C5" s="5"/>
      <c r="D5" s="5"/>
      <c r="E5" s="6"/>
      <c r="F5" s="97"/>
      <c r="G5" s="70"/>
      <c r="H5" s="84"/>
      <c r="I5" s="5"/>
      <c r="J5" s="6"/>
      <c r="K5" s="70"/>
      <c r="L5" s="5"/>
      <c r="M5" s="5"/>
      <c r="N5" s="6"/>
      <c r="O5" s="70"/>
      <c r="P5" s="6"/>
      <c r="Q5" s="60"/>
      <c r="R5" s="102"/>
      <c r="S5" s="76" t="s">
        <v>13</v>
      </c>
      <c r="T5" s="88"/>
      <c r="U5" s="55">
        <f t="shared" ref="U5:U32" si="5">(B5*T5)</f>
        <v>0</v>
      </c>
      <c r="V5" s="106">
        <f t="shared" ref="V5:V32" si="6">(T5*C5)</f>
        <v>0</v>
      </c>
      <c r="W5" s="106">
        <f t="shared" ref="W5:W32" si="7">(D5*T5)</f>
        <v>0</v>
      </c>
      <c r="X5" s="107">
        <f t="shared" ref="X5:X32" si="8">(E5*T5)</f>
        <v>0</v>
      </c>
      <c r="Y5" s="55">
        <f t="shared" ref="Y5:Y32" si="9">(G5*T5)</f>
        <v>0</v>
      </c>
      <c r="Z5" s="106">
        <f t="shared" ref="Z5:Z32" si="10">(T5*H5)</f>
        <v>0</v>
      </c>
      <c r="AA5" s="106">
        <f t="shared" ref="AA5:AA32" si="11">(T5*I5)</f>
        <v>0</v>
      </c>
      <c r="AB5" s="41">
        <f t="shared" ref="AB5:AB32" si="12">(T5*J5)</f>
        <v>0</v>
      </c>
      <c r="AC5" s="55">
        <f t="shared" ref="AC5:AC32" si="13">(K5*T5)</f>
        <v>0</v>
      </c>
      <c r="AD5" s="106">
        <f t="shared" ref="AD5:AD32" si="14">(T5*L5)</f>
        <v>0</v>
      </c>
      <c r="AE5" s="106">
        <f t="shared" ref="AE5:AE32" si="15">(T5*M5)</f>
        <v>0</v>
      </c>
      <c r="AF5" s="41">
        <f t="shared" ref="AF5:AF32" si="16">(T5*N5)</f>
        <v>0</v>
      </c>
      <c r="AG5" s="128">
        <f t="shared" si="0"/>
        <v>0</v>
      </c>
      <c r="AH5" s="129">
        <f t="shared" si="1"/>
        <v>0</v>
      </c>
      <c r="AI5" s="129">
        <f t="shared" si="2"/>
        <v>0</v>
      </c>
      <c r="AJ5" s="130">
        <f t="shared" si="3"/>
        <v>0</v>
      </c>
      <c r="AK5" s="76">
        <f t="shared" ref="AK5:AK32" si="17">IF(Q5="JB",T5,0)</f>
        <v>0</v>
      </c>
      <c r="AL5" s="113">
        <f t="shared" ref="AL5:AL31" si="18">IF(Q5="TB",T5,0)</f>
        <v>0</v>
      </c>
      <c r="AO5" s="33" t="s">
        <v>102</v>
      </c>
      <c r="AP5" s="19">
        <v>9.6000000000000002E-2</v>
      </c>
      <c r="AQ5" s="46"/>
      <c r="AR5" s="151">
        <f t="shared" si="4"/>
        <v>0</v>
      </c>
      <c r="AS5" s="152"/>
      <c r="AX5" s="63"/>
    </row>
    <row r="6" spans="1:50" x14ac:dyDescent="0.25">
      <c r="A6" s="60" t="s">
        <v>14</v>
      </c>
      <c r="B6" s="70"/>
      <c r="C6" s="5"/>
      <c r="D6" s="5"/>
      <c r="E6" s="6"/>
      <c r="F6" s="97"/>
      <c r="G6" s="70"/>
      <c r="H6" s="84"/>
      <c r="I6" s="5"/>
      <c r="J6" s="6"/>
      <c r="K6" s="70"/>
      <c r="L6" s="5"/>
      <c r="M6" s="5"/>
      <c r="N6" s="6"/>
      <c r="O6" s="70"/>
      <c r="P6" s="6"/>
      <c r="Q6" s="60"/>
      <c r="R6" s="102"/>
      <c r="S6" s="76" t="s">
        <v>14</v>
      </c>
      <c r="T6" s="88"/>
      <c r="U6" s="55">
        <f t="shared" si="5"/>
        <v>0</v>
      </c>
      <c r="V6" s="106">
        <f t="shared" si="6"/>
        <v>0</v>
      </c>
      <c r="W6" s="106">
        <f t="shared" si="7"/>
        <v>0</v>
      </c>
      <c r="X6" s="107">
        <f t="shared" si="8"/>
        <v>0</v>
      </c>
      <c r="Y6" s="55">
        <f t="shared" si="9"/>
        <v>0</v>
      </c>
      <c r="Z6" s="106">
        <f t="shared" si="10"/>
        <v>0</v>
      </c>
      <c r="AA6" s="106">
        <f t="shared" si="11"/>
        <v>0</v>
      </c>
      <c r="AB6" s="41">
        <f t="shared" si="12"/>
        <v>0</v>
      </c>
      <c r="AC6" s="55">
        <f t="shared" si="13"/>
        <v>0</v>
      </c>
      <c r="AD6" s="106">
        <f t="shared" si="14"/>
        <v>0</v>
      </c>
      <c r="AE6" s="106">
        <f t="shared" si="15"/>
        <v>0</v>
      </c>
      <c r="AF6" s="41">
        <f t="shared" si="16"/>
        <v>0</v>
      </c>
      <c r="AG6" s="128">
        <f t="shared" si="0"/>
        <v>0</v>
      </c>
      <c r="AH6" s="129">
        <f t="shared" si="1"/>
        <v>0</v>
      </c>
      <c r="AI6" s="129">
        <f t="shared" si="2"/>
        <v>0</v>
      </c>
      <c r="AJ6" s="130">
        <f t="shared" si="3"/>
        <v>0</v>
      </c>
      <c r="AK6" s="76">
        <f t="shared" si="17"/>
        <v>0</v>
      </c>
      <c r="AL6" s="113">
        <f t="shared" si="18"/>
        <v>0</v>
      </c>
      <c r="AO6" s="33" t="s">
        <v>103</v>
      </c>
      <c r="AP6" s="19">
        <v>0.75</v>
      </c>
      <c r="AQ6" s="46"/>
      <c r="AR6" s="151">
        <f t="shared" si="4"/>
        <v>0</v>
      </c>
      <c r="AS6" s="152"/>
      <c r="AX6" s="63"/>
    </row>
    <row r="7" spans="1:50" x14ac:dyDescent="0.25">
      <c r="A7" s="60" t="s">
        <v>15</v>
      </c>
      <c r="B7" s="70"/>
      <c r="C7" s="5"/>
      <c r="D7" s="5"/>
      <c r="E7" s="6"/>
      <c r="F7" s="97"/>
      <c r="G7" s="70"/>
      <c r="H7" s="84"/>
      <c r="I7" s="5"/>
      <c r="J7" s="6"/>
      <c r="K7" s="70"/>
      <c r="L7" s="5"/>
      <c r="M7" s="5"/>
      <c r="N7" s="6"/>
      <c r="O7" s="70"/>
      <c r="P7" s="6"/>
      <c r="Q7" s="60"/>
      <c r="R7" s="102"/>
      <c r="S7" s="76" t="s">
        <v>15</v>
      </c>
      <c r="T7" s="88"/>
      <c r="U7" s="55">
        <f t="shared" si="5"/>
        <v>0</v>
      </c>
      <c r="V7" s="106">
        <f t="shared" si="6"/>
        <v>0</v>
      </c>
      <c r="W7" s="106">
        <f t="shared" si="7"/>
        <v>0</v>
      </c>
      <c r="X7" s="107">
        <f t="shared" si="8"/>
        <v>0</v>
      </c>
      <c r="Y7" s="55">
        <f t="shared" si="9"/>
        <v>0</v>
      </c>
      <c r="Z7" s="106">
        <f t="shared" si="10"/>
        <v>0</v>
      </c>
      <c r="AA7" s="106">
        <f t="shared" si="11"/>
        <v>0</v>
      </c>
      <c r="AB7" s="41">
        <f t="shared" si="12"/>
        <v>0</v>
      </c>
      <c r="AC7" s="55">
        <f t="shared" si="13"/>
        <v>0</v>
      </c>
      <c r="AD7" s="106">
        <f t="shared" si="14"/>
        <v>0</v>
      </c>
      <c r="AE7" s="106">
        <f t="shared" si="15"/>
        <v>0</v>
      </c>
      <c r="AF7" s="41">
        <f t="shared" si="16"/>
        <v>0</v>
      </c>
      <c r="AG7" s="128">
        <f t="shared" si="0"/>
        <v>0</v>
      </c>
      <c r="AH7" s="129">
        <f t="shared" si="1"/>
        <v>0</v>
      </c>
      <c r="AI7" s="129">
        <f t="shared" si="2"/>
        <v>0</v>
      </c>
      <c r="AJ7" s="130">
        <f t="shared" si="3"/>
        <v>0</v>
      </c>
      <c r="AK7" s="76">
        <f t="shared" si="17"/>
        <v>0</v>
      </c>
      <c r="AL7" s="113">
        <f t="shared" si="18"/>
        <v>0</v>
      </c>
      <c r="AO7" s="33" t="s">
        <v>109</v>
      </c>
      <c r="AP7" s="19">
        <v>0.105</v>
      </c>
      <c r="AQ7" s="46"/>
      <c r="AR7" s="151">
        <f t="shared" si="4"/>
        <v>0</v>
      </c>
      <c r="AS7" s="152"/>
      <c r="AX7" s="63"/>
    </row>
    <row r="8" spans="1:50" x14ac:dyDescent="0.25">
      <c r="A8" s="60" t="s">
        <v>16</v>
      </c>
      <c r="B8" s="70"/>
      <c r="C8" s="5"/>
      <c r="D8" s="5"/>
      <c r="E8" s="6"/>
      <c r="F8" s="97"/>
      <c r="G8" s="70"/>
      <c r="H8" s="84"/>
      <c r="I8" s="5"/>
      <c r="J8" s="6"/>
      <c r="K8" s="70"/>
      <c r="L8" s="5"/>
      <c r="M8" s="5"/>
      <c r="N8" s="6"/>
      <c r="O8" s="70"/>
      <c r="P8" s="6"/>
      <c r="Q8" s="60"/>
      <c r="R8" s="102"/>
      <c r="S8" s="76" t="s">
        <v>16</v>
      </c>
      <c r="T8" s="88"/>
      <c r="U8" s="55">
        <f t="shared" si="5"/>
        <v>0</v>
      </c>
      <c r="V8" s="106">
        <f t="shared" si="6"/>
        <v>0</v>
      </c>
      <c r="W8" s="106">
        <f t="shared" si="7"/>
        <v>0</v>
      </c>
      <c r="X8" s="107">
        <f t="shared" si="8"/>
        <v>0</v>
      </c>
      <c r="Y8" s="55">
        <f t="shared" si="9"/>
        <v>0</v>
      </c>
      <c r="Z8" s="106">
        <f t="shared" si="10"/>
        <v>0</v>
      </c>
      <c r="AA8" s="106">
        <f t="shared" si="11"/>
        <v>0</v>
      </c>
      <c r="AB8" s="41">
        <f t="shared" si="12"/>
        <v>0</v>
      </c>
      <c r="AC8" s="55">
        <f t="shared" si="13"/>
        <v>0</v>
      </c>
      <c r="AD8" s="106">
        <f t="shared" si="14"/>
        <v>0</v>
      </c>
      <c r="AE8" s="106">
        <f t="shared" si="15"/>
        <v>0</v>
      </c>
      <c r="AF8" s="41">
        <f t="shared" si="16"/>
        <v>0</v>
      </c>
      <c r="AG8" s="128">
        <f t="shared" si="0"/>
        <v>0</v>
      </c>
      <c r="AH8" s="129">
        <f t="shared" si="1"/>
        <v>0</v>
      </c>
      <c r="AI8" s="129">
        <f t="shared" si="2"/>
        <v>0</v>
      </c>
      <c r="AJ8" s="130">
        <f t="shared" si="3"/>
        <v>0</v>
      </c>
      <c r="AK8" s="76">
        <f t="shared" si="17"/>
        <v>0</v>
      </c>
      <c r="AL8" s="113">
        <f t="shared" si="18"/>
        <v>0</v>
      </c>
      <c r="AO8" s="33" t="s">
        <v>104</v>
      </c>
      <c r="AP8" s="19">
        <v>7.0999999999999994E-2</v>
      </c>
      <c r="AQ8" s="46"/>
      <c r="AR8" s="151">
        <f t="shared" si="4"/>
        <v>0</v>
      </c>
      <c r="AS8" s="152"/>
      <c r="AX8" s="63"/>
    </row>
    <row r="9" spans="1:50" x14ac:dyDescent="0.25">
      <c r="A9" s="60" t="s">
        <v>17</v>
      </c>
      <c r="B9" s="70"/>
      <c r="C9" s="5"/>
      <c r="D9" s="5"/>
      <c r="E9" s="6"/>
      <c r="F9" s="97"/>
      <c r="G9" s="70"/>
      <c r="H9" s="84"/>
      <c r="I9" s="5"/>
      <c r="J9" s="6"/>
      <c r="K9" s="70"/>
      <c r="L9" s="5"/>
      <c r="M9" s="5"/>
      <c r="N9" s="6"/>
      <c r="O9" s="70"/>
      <c r="P9" s="6"/>
      <c r="Q9" s="60"/>
      <c r="R9" s="102"/>
      <c r="S9" s="76" t="s">
        <v>17</v>
      </c>
      <c r="T9" s="88"/>
      <c r="U9" s="55">
        <f t="shared" si="5"/>
        <v>0</v>
      </c>
      <c r="V9" s="106">
        <f t="shared" si="6"/>
        <v>0</v>
      </c>
      <c r="W9" s="106">
        <f t="shared" si="7"/>
        <v>0</v>
      </c>
      <c r="X9" s="107">
        <f t="shared" si="8"/>
        <v>0</v>
      </c>
      <c r="Y9" s="55">
        <f t="shared" si="9"/>
        <v>0</v>
      </c>
      <c r="Z9" s="106">
        <f t="shared" si="10"/>
        <v>0</v>
      </c>
      <c r="AA9" s="106">
        <f t="shared" si="11"/>
        <v>0</v>
      </c>
      <c r="AB9" s="41">
        <f t="shared" si="12"/>
        <v>0</v>
      </c>
      <c r="AC9" s="55">
        <f t="shared" si="13"/>
        <v>0</v>
      </c>
      <c r="AD9" s="106">
        <f t="shared" si="14"/>
        <v>0</v>
      </c>
      <c r="AE9" s="106">
        <f t="shared" si="15"/>
        <v>0</v>
      </c>
      <c r="AF9" s="41">
        <f t="shared" si="16"/>
        <v>0</v>
      </c>
      <c r="AG9" s="128">
        <f t="shared" si="0"/>
        <v>0</v>
      </c>
      <c r="AH9" s="129">
        <f t="shared" si="1"/>
        <v>0</v>
      </c>
      <c r="AI9" s="129">
        <f t="shared" si="2"/>
        <v>0</v>
      </c>
      <c r="AJ9" s="130">
        <f t="shared" si="3"/>
        <v>0</v>
      </c>
      <c r="AK9" s="76">
        <f t="shared" si="17"/>
        <v>0</v>
      </c>
      <c r="AL9" s="113">
        <f t="shared" si="18"/>
        <v>0</v>
      </c>
      <c r="AO9" s="33" t="s">
        <v>105</v>
      </c>
      <c r="AP9" s="19">
        <v>0.20599999999999999</v>
      </c>
      <c r="AQ9" s="46"/>
      <c r="AR9" s="151">
        <f t="shared" si="4"/>
        <v>0</v>
      </c>
      <c r="AS9" s="152"/>
      <c r="AX9" s="63"/>
    </row>
    <row r="10" spans="1:50" x14ac:dyDescent="0.25">
      <c r="A10" s="60" t="s">
        <v>18</v>
      </c>
      <c r="B10" s="70"/>
      <c r="C10" s="5"/>
      <c r="D10" s="5"/>
      <c r="E10" s="6"/>
      <c r="F10" s="97"/>
      <c r="G10" s="70"/>
      <c r="H10" s="84"/>
      <c r="I10" s="5"/>
      <c r="J10" s="6"/>
      <c r="K10" s="70"/>
      <c r="L10" s="5"/>
      <c r="M10" s="5"/>
      <c r="N10" s="6"/>
      <c r="O10" s="70"/>
      <c r="P10" s="6"/>
      <c r="Q10" s="60"/>
      <c r="R10" s="102"/>
      <c r="S10" s="76" t="s">
        <v>18</v>
      </c>
      <c r="T10" s="88"/>
      <c r="U10" s="55">
        <f t="shared" si="5"/>
        <v>0</v>
      </c>
      <c r="V10" s="106">
        <f t="shared" si="6"/>
        <v>0</v>
      </c>
      <c r="W10" s="106">
        <f t="shared" si="7"/>
        <v>0</v>
      </c>
      <c r="X10" s="107">
        <f t="shared" si="8"/>
        <v>0</v>
      </c>
      <c r="Y10" s="55">
        <f t="shared" si="9"/>
        <v>0</v>
      </c>
      <c r="Z10" s="106">
        <f t="shared" si="10"/>
        <v>0</v>
      </c>
      <c r="AA10" s="106">
        <f t="shared" si="11"/>
        <v>0</v>
      </c>
      <c r="AB10" s="41">
        <f t="shared" si="12"/>
        <v>0</v>
      </c>
      <c r="AC10" s="55">
        <f t="shared" si="13"/>
        <v>0</v>
      </c>
      <c r="AD10" s="106">
        <f t="shared" si="14"/>
        <v>0</v>
      </c>
      <c r="AE10" s="106">
        <f t="shared" si="15"/>
        <v>0</v>
      </c>
      <c r="AF10" s="41">
        <f t="shared" si="16"/>
        <v>0</v>
      </c>
      <c r="AG10" s="128">
        <f t="shared" si="0"/>
        <v>0</v>
      </c>
      <c r="AH10" s="129">
        <f t="shared" si="1"/>
        <v>0</v>
      </c>
      <c r="AI10" s="129">
        <f t="shared" si="2"/>
        <v>0</v>
      </c>
      <c r="AJ10" s="130">
        <f t="shared" si="3"/>
        <v>0</v>
      </c>
      <c r="AK10" s="76">
        <f t="shared" si="17"/>
        <v>0</v>
      </c>
      <c r="AL10" s="113">
        <f t="shared" si="18"/>
        <v>0</v>
      </c>
      <c r="AO10" s="33" t="s">
        <v>106</v>
      </c>
      <c r="AP10" s="19">
        <v>0.16700000000000001</v>
      </c>
      <c r="AQ10" s="46"/>
      <c r="AR10" s="151">
        <f t="shared" si="4"/>
        <v>0</v>
      </c>
      <c r="AS10" s="152"/>
      <c r="AX10" s="63"/>
    </row>
    <row r="11" spans="1:50" x14ac:dyDescent="0.25">
      <c r="A11" s="60" t="s">
        <v>19</v>
      </c>
      <c r="B11" s="70"/>
      <c r="C11" s="5"/>
      <c r="D11" s="5"/>
      <c r="E11" s="6"/>
      <c r="F11" s="97"/>
      <c r="G11" s="70"/>
      <c r="H11" s="84"/>
      <c r="I11" s="5"/>
      <c r="J11" s="6"/>
      <c r="K11" s="70"/>
      <c r="L11" s="5"/>
      <c r="M11" s="5"/>
      <c r="N11" s="6"/>
      <c r="O11" s="70"/>
      <c r="P11" s="6"/>
      <c r="Q11" s="60"/>
      <c r="R11" s="102"/>
      <c r="S11" s="76" t="s">
        <v>19</v>
      </c>
      <c r="T11" s="88"/>
      <c r="U11" s="55">
        <f t="shared" si="5"/>
        <v>0</v>
      </c>
      <c r="V11" s="106">
        <f t="shared" si="6"/>
        <v>0</v>
      </c>
      <c r="W11" s="106">
        <f t="shared" si="7"/>
        <v>0</v>
      </c>
      <c r="X11" s="107">
        <f t="shared" si="8"/>
        <v>0</v>
      </c>
      <c r="Y11" s="55">
        <f t="shared" si="9"/>
        <v>0</v>
      </c>
      <c r="Z11" s="106">
        <f t="shared" si="10"/>
        <v>0</v>
      </c>
      <c r="AA11" s="106">
        <f t="shared" si="11"/>
        <v>0</v>
      </c>
      <c r="AB11" s="41">
        <f t="shared" si="12"/>
        <v>0</v>
      </c>
      <c r="AC11" s="55">
        <f t="shared" si="13"/>
        <v>0</v>
      </c>
      <c r="AD11" s="106">
        <f t="shared" si="14"/>
        <v>0</v>
      </c>
      <c r="AE11" s="106">
        <f t="shared" si="15"/>
        <v>0</v>
      </c>
      <c r="AF11" s="41">
        <f t="shared" si="16"/>
        <v>0</v>
      </c>
      <c r="AG11" s="128">
        <f t="shared" si="0"/>
        <v>0</v>
      </c>
      <c r="AH11" s="129">
        <f t="shared" si="1"/>
        <v>0</v>
      </c>
      <c r="AI11" s="129">
        <f t="shared" si="2"/>
        <v>0</v>
      </c>
      <c r="AJ11" s="130">
        <f t="shared" si="3"/>
        <v>0</v>
      </c>
      <c r="AK11" s="76">
        <f t="shared" si="17"/>
        <v>0</v>
      </c>
      <c r="AL11" s="113">
        <f t="shared" si="18"/>
        <v>0</v>
      </c>
      <c r="AO11" s="33" t="s">
        <v>107</v>
      </c>
      <c r="AP11" s="19">
        <v>0.38800000000000001</v>
      </c>
      <c r="AQ11" s="46"/>
      <c r="AR11" s="151">
        <f t="shared" si="4"/>
        <v>0</v>
      </c>
      <c r="AS11" s="152"/>
      <c r="AX11" s="63"/>
    </row>
    <row r="12" spans="1:50" ht="15.75" thickBot="1" x14ac:dyDescent="0.3">
      <c r="A12" s="60" t="s">
        <v>20</v>
      </c>
      <c r="B12" s="70"/>
      <c r="C12" s="5"/>
      <c r="D12" s="5"/>
      <c r="E12" s="6"/>
      <c r="F12" s="97"/>
      <c r="G12" s="70"/>
      <c r="H12" s="84"/>
      <c r="I12" s="5"/>
      <c r="J12" s="6"/>
      <c r="K12" s="70"/>
      <c r="L12" s="5"/>
      <c r="M12" s="5"/>
      <c r="N12" s="6"/>
      <c r="O12" s="70"/>
      <c r="P12" s="6"/>
      <c r="Q12" s="60"/>
      <c r="R12" s="102"/>
      <c r="S12" s="76" t="s">
        <v>20</v>
      </c>
      <c r="T12" s="88"/>
      <c r="U12" s="55">
        <f t="shared" si="5"/>
        <v>0</v>
      </c>
      <c r="V12" s="106">
        <f t="shared" si="6"/>
        <v>0</v>
      </c>
      <c r="W12" s="106">
        <f t="shared" si="7"/>
        <v>0</v>
      </c>
      <c r="X12" s="107">
        <f t="shared" si="8"/>
        <v>0</v>
      </c>
      <c r="Y12" s="55">
        <f t="shared" si="9"/>
        <v>0</v>
      </c>
      <c r="Z12" s="106">
        <f t="shared" si="10"/>
        <v>0</v>
      </c>
      <c r="AA12" s="106">
        <f t="shared" si="11"/>
        <v>0</v>
      </c>
      <c r="AB12" s="41">
        <f t="shared" si="12"/>
        <v>0</v>
      </c>
      <c r="AC12" s="55">
        <f t="shared" si="13"/>
        <v>0</v>
      </c>
      <c r="AD12" s="106">
        <f t="shared" si="14"/>
        <v>0</v>
      </c>
      <c r="AE12" s="106">
        <f t="shared" si="15"/>
        <v>0</v>
      </c>
      <c r="AF12" s="41">
        <f t="shared" si="16"/>
        <v>0</v>
      </c>
      <c r="AG12" s="128">
        <f t="shared" si="0"/>
        <v>0</v>
      </c>
      <c r="AH12" s="129">
        <f t="shared" si="1"/>
        <v>0</v>
      </c>
      <c r="AI12" s="129">
        <f t="shared" si="2"/>
        <v>0</v>
      </c>
      <c r="AJ12" s="130">
        <f t="shared" si="3"/>
        <v>0</v>
      </c>
      <c r="AK12" s="76">
        <f t="shared" si="17"/>
        <v>0</v>
      </c>
      <c r="AL12" s="113">
        <f t="shared" si="18"/>
        <v>0</v>
      </c>
      <c r="AO12" s="36" t="s">
        <v>108</v>
      </c>
      <c r="AP12" s="43">
        <v>0.29199999999999998</v>
      </c>
      <c r="AQ12" s="47"/>
      <c r="AR12" s="144">
        <f>AP12*AQ12</f>
        <v>0</v>
      </c>
      <c r="AS12" s="145"/>
      <c r="AX12" s="63"/>
    </row>
    <row r="13" spans="1:50" ht="15.75" thickBot="1" x14ac:dyDescent="0.3">
      <c r="A13" s="60" t="s">
        <v>21</v>
      </c>
      <c r="B13" s="70"/>
      <c r="C13" s="5"/>
      <c r="D13" s="5"/>
      <c r="E13" s="6"/>
      <c r="F13" s="97"/>
      <c r="G13" s="70"/>
      <c r="H13" s="84"/>
      <c r="I13" s="5"/>
      <c r="J13" s="6"/>
      <c r="K13" s="70"/>
      <c r="L13" s="5"/>
      <c r="M13" s="5"/>
      <c r="N13" s="6"/>
      <c r="O13" s="70"/>
      <c r="P13" s="6"/>
      <c r="Q13" s="60"/>
      <c r="R13" s="102"/>
      <c r="S13" s="76" t="s">
        <v>21</v>
      </c>
      <c r="T13" s="88"/>
      <c r="U13" s="55">
        <f t="shared" si="5"/>
        <v>0</v>
      </c>
      <c r="V13" s="106">
        <f t="shared" si="6"/>
        <v>0</v>
      </c>
      <c r="W13" s="106">
        <f t="shared" si="7"/>
        <v>0</v>
      </c>
      <c r="X13" s="107">
        <f t="shared" si="8"/>
        <v>0</v>
      </c>
      <c r="Y13" s="55">
        <f t="shared" si="9"/>
        <v>0</v>
      </c>
      <c r="Z13" s="106">
        <f t="shared" si="10"/>
        <v>0</v>
      </c>
      <c r="AA13" s="106">
        <f t="shared" si="11"/>
        <v>0</v>
      </c>
      <c r="AB13" s="41">
        <f t="shared" si="12"/>
        <v>0</v>
      </c>
      <c r="AC13" s="55">
        <f t="shared" si="13"/>
        <v>0</v>
      </c>
      <c r="AD13" s="106">
        <f t="shared" si="14"/>
        <v>0</v>
      </c>
      <c r="AE13" s="106">
        <f t="shared" si="15"/>
        <v>0</v>
      </c>
      <c r="AF13" s="41">
        <f t="shared" si="16"/>
        <v>0</v>
      </c>
      <c r="AG13" s="128">
        <f t="shared" si="0"/>
        <v>0</v>
      </c>
      <c r="AH13" s="129">
        <f t="shared" si="1"/>
        <v>0</v>
      </c>
      <c r="AI13" s="129">
        <f t="shared" si="2"/>
        <v>0</v>
      </c>
      <c r="AJ13" s="130">
        <f t="shared" si="3"/>
        <v>0</v>
      </c>
      <c r="AK13" s="76">
        <f t="shared" si="17"/>
        <v>0</v>
      </c>
      <c r="AL13" s="113">
        <f t="shared" si="18"/>
        <v>0</v>
      </c>
      <c r="AO13" s="39"/>
      <c r="AP13" s="39"/>
      <c r="AQ13" s="51" t="s">
        <v>123</v>
      </c>
      <c r="AR13" s="281">
        <f>SUM(AR3:AS12)</f>
        <v>0</v>
      </c>
      <c r="AS13" s="281"/>
      <c r="AX13" s="63"/>
    </row>
    <row r="14" spans="1:50" ht="15.75" thickBot="1" x14ac:dyDescent="0.3">
      <c r="A14" s="60" t="s">
        <v>37</v>
      </c>
      <c r="B14" s="70"/>
      <c r="C14" s="5"/>
      <c r="D14" s="5"/>
      <c r="E14" s="6"/>
      <c r="F14" s="97"/>
      <c r="G14" s="70"/>
      <c r="H14" s="84"/>
      <c r="I14" s="5"/>
      <c r="J14" s="6"/>
      <c r="K14" s="70"/>
      <c r="L14" s="5"/>
      <c r="M14" s="5"/>
      <c r="N14" s="6"/>
      <c r="O14" s="70"/>
      <c r="P14" s="6"/>
      <c r="Q14" s="60"/>
      <c r="R14" s="102"/>
      <c r="S14" s="76" t="s">
        <v>37</v>
      </c>
      <c r="T14" s="88"/>
      <c r="U14" s="55">
        <f t="shared" si="5"/>
        <v>0</v>
      </c>
      <c r="V14" s="106">
        <f t="shared" si="6"/>
        <v>0</v>
      </c>
      <c r="W14" s="106">
        <f t="shared" si="7"/>
        <v>0</v>
      </c>
      <c r="X14" s="107">
        <f t="shared" si="8"/>
        <v>0</v>
      </c>
      <c r="Y14" s="55">
        <f t="shared" si="9"/>
        <v>0</v>
      </c>
      <c r="Z14" s="106">
        <f t="shared" si="10"/>
        <v>0</v>
      </c>
      <c r="AA14" s="106">
        <f t="shared" si="11"/>
        <v>0</v>
      </c>
      <c r="AB14" s="41">
        <f t="shared" si="12"/>
        <v>0</v>
      </c>
      <c r="AC14" s="55">
        <f t="shared" si="13"/>
        <v>0</v>
      </c>
      <c r="AD14" s="106">
        <f t="shared" si="14"/>
        <v>0</v>
      </c>
      <c r="AE14" s="106">
        <f t="shared" si="15"/>
        <v>0</v>
      </c>
      <c r="AF14" s="41">
        <f t="shared" si="16"/>
        <v>0</v>
      </c>
      <c r="AG14" s="128">
        <f t="shared" si="0"/>
        <v>0</v>
      </c>
      <c r="AH14" s="129">
        <f t="shared" si="1"/>
        <v>0</v>
      </c>
      <c r="AI14" s="129">
        <f t="shared" si="2"/>
        <v>0</v>
      </c>
      <c r="AJ14" s="130">
        <f t="shared" si="3"/>
        <v>0</v>
      </c>
      <c r="AK14" s="76">
        <f t="shared" si="17"/>
        <v>0</v>
      </c>
      <c r="AL14" s="113">
        <f t="shared" si="18"/>
        <v>0</v>
      </c>
      <c r="AO14" s="154" t="s">
        <v>111</v>
      </c>
      <c r="AP14" s="225"/>
      <c r="AQ14" s="279"/>
      <c r="AR14" s="292" t="s">
        <v>118</v>
      </c>
      <c r="AS14" s="292"/>
      <c r="AT14" s="283" t="s">
        <v>119</v>
      </c>
      <c r="AU14" s="284"/>
      <c r="AV14" s="285"/>
      <c r="AX14" s="63"/>
    </row>
    <row r="15" spans="1:50" ht="15.75" thickBot="1" x14ac:dyDescent="0.3">
      <c r="A15" s="60" t="s">
        <v>38</v>
      </c>
      <c r="B15" s="70"/>
      <c r="C15" s="5"/>
      <c r="D15" s="5"/>
      <c r="E15" s="6"/>
      <c r="F15" s="97"/>
      <c r="G15" s="70"/>
      <c r="H15" s="84"/>
      <c r="I15" s="5"/>
      <c r="J15" s="6"/>
      <c r="K15" s="70"/>
      <c r="L15" s="5"/>
      <c r="M15" s="5"/>
      <c r="N15" s="6"/>
      <c r="O15" s="70"/>
      <c r="P15" s="6"/>
      <c r="Q15" s="60"/>
      <c r="R15" s="102"/>
      <c r="S15" s="76" t="s">
        <v>38</v>
      </c>
      <c r="T15" s="88"/>
      <c r="U15" s="55">
        <f t="shared" si="5"/>
        <v>0</v>
      </c>
      <c r="V15" s="106">
        <f t="shared" si="6"/>
        <v>0</v>
      </c>
      <c r="W15" s="106">
        <f t="shared" si="7"/>
        <v>0</v>
      </c>
      <c r="X15" s="107">
        <f t="shared" si="8"/>
        <v>0</v>
      </c>
      <c r="Y15" s="55">
        <f t="shared" si="9"/>
        <v>0</v>
      </c>
      <c r="Z15" s="106">
        <f t="shared" si="10"/>
        <v>0</v>
      </c>
      <c r="AA15" s="106">
        <f t="shared" si="11"/>
        <v>0</v>
      </c>
      <c r="AB15" s="41">
        <f t="shared" si="12"/>
        <v>0</v>
      </c>
      <c r="AC15" s="55">
        <f t="shared" si="13"/>
        <v>0</v>
      </c>
      <c r="AD15" s="106">
        <f t="shared" si="14"/>
        <v>0</v>
      </c>
      <c r="AE15" s="106">
        <f t="shared" si="15"/>
        <v>0</v>
      </c>
      <c r="AF15" s="41">
        <f t="shared" si="16"/>
        <v>0</v>
      </c>
      <c r="AG15" s="128">
        <f t="shared" si="0"/>
        <v>0</v>
      </c>
      <c r="AH15" s="129">
        <f t="shared" si="1"/>
        <v>0</v>
      </c>
      <c r="AI15" s="129">
        <f t="shared" si="2"/>
        <v>0</v>
      </c>
      <c r="AJ15" s="130">
        <f t="shared" si="3"/>
        <v>0</v>
      </c>
      <c r="AK15" s="76">
        <f t="shared" si="17"/>
        <v>0</v>
      </c>
      <c r="AL15" s="113">
        <f t="shared" si="18"/>
        <v>0</v>
      </c>
      <c r="AO15" s="296" t="s">
        <v>112</v>
      </c>
      <c r="AP15" s="294" t="s">
        <v>113</v>
      </c>
      <c r="AQ15" s="280"/>
      <c r="AR15" s="292"/>
      <c r="AS15" s="292"/>
      <c r="AT15" s="286"/>
      <c r="AU15" s="287"/>
      <c r="AV15" s="288"/>
      <c r="AX15" s="63"/>
    </row>
    <row r="16" spans="1:50" ht="15.75" thickBot="1" x14ac:dyDescent="0.3">
      <c r="A16" s="60" t="s">
        <v>22</v>
      </c>
      <c r="B16" s="70"/>
      <c r="C16" s="5"/>
      <c r="D16" s="5"/>
      <c r="E16" s="6"/>
      <c r="F16" s="97"/>
      <c r="G16" s="70"/>
      <c r="H16" s="84"/>
      <c r="I16" s="5"/>
      <c r="J16" s="6"/>
      <c r="K16" s="70"/>
      <c r="L16" s="5"/>
      <c r="M16" s="5"/>
      <c r="N16" s="6"/>
      <c r="O16" s="70"/>
      <c r="P16" s="6"/>
      <c r="Q16" s="60"/>
      <c r="R16" s="102"/>
      <c r="S16" s="76" t="s">
        <v>22</v>
      </c>
      <c r="T16" s="88"/>
      <c r="U16" s="55">
        <f t="shared" si="5"/>
        <v>0</v>
      </c>
      <c r="V16" s="106">
        <f t="shared" si="6"/>
        <v>0</v>
      </c>
      <c r="W16" s="106">
        <f t="shared" si="7"/>
        <v>0</v>
      </c>
      <c r="X16" s="107">
        <f t="shared" si="8"/>
        <v>0</v>
      </c>
      <c r="Y16" s="55">
        <f t="shared" si="9"/>
        <v>0</v>
      </c>
      <c r="Z16" s="106">
        <f t="shared" si="10"/>
        <v>0</v>
      </c>
      <c r="AA16" s="106">
        <f t="shared" si="11"/>
        <v>0</v>
      </c>
      <c r="AB16" s="41">
        <f t="shared" si="12"/>
        <v>0</v>
      </c>
      <c r="AC16" s="55">
        <f t="shared" si="13"/>
        <v>0</v>
      </c>
      <c r="AD16" s="106">
        <f t="shared" si="14"/>
        <v>0</v>
      </c>
      <c r="AE16" s="106">
        <f t="shared" si="15"/>
        <v>0</v>
      </c>
      <c r="AF16" s="41">
        <f t="shared" si="16"/>
        <v>0</v>
      </c>
      <c r="AG16" s="128">
        <f t="shared" si="0"/>
        <v>0</v>
      </c>
      <c r="AH16" s="129">
        <f t="shared" si="1"/>
        <v>0</v>
      </c>
      <c r="AI16" s="129">
        <f t="shared" si="2"/>
        <v>0</v>
      </c>
      <c r="AJ16" s="130">
        <f t="shared" si="3"/>
        <v>0</v>
      </c>
      <c r="AK16" s="76">
        <f t="shared" si="17"/>
        <v>0</v>
      </c>
      <c r="AL16" s="113">
        <f t="shared" si="18"/>
        <v>0</v>
      </c>
      <c r="AO16" s="297"/>
      <c r="AP16" s="295"/>
      <c r="AQ16" s="281"/>
      <c r="AR16" s="201"/>
      <c r="AS16" s="201"/>
      <c r="AT16" s="286"/>
      <c r="AU16" s="287"/>
      <c r="AV16" s="288"/>
      <c r="AX16" s="63"/>
    </row>
    <row r="17" spans="1:50" ht="15" customHeight="1" x14ac:dyDescent="0.25">
      <c r="A17" s="60" t="s">
        <v>23</v>
      </c>
      <c r="B17" s="70"/>
      <c r="C17" s="5"/>
      <c r="D17" s="5"/>
      <c r="E17" s="6"/>
      <c r="F17" s="97"/>
      <c r="G17" s="70"/>
      <c r="H17" s="84"/>
      <c r="I17" s="5"/>
      <c r="J17" s="6"/>
      <c r="K17" s="70"/>
      <c r="L17" s="5"/>
      <c r="M17" s="5"/>
      <c r="N17" s="6"/>
      <c r="O17" s="70"/>
      <c r="P17" s="6"/>
      <c r="Q17" s="60"/>
      <c r="R17" s="102"/>
      <c r="S17" s="76" t="s">
        <v>23</v>
      </c>
      <c r="T17" s="88"/>
      <c r="U17" s="55">
        <f t="shared" si="5"/>
        <v>0</v>
      </c>
      <c r="V17" s="106">
        <f t="shared" si="6"/>
        <v>0</v>
      </c>
      <c r="W17" s="106">
        <f t="shared" si="7"/>
        <v>0</v>
      </c>
      <c r="X17" s="107">
        <f t="shared" si="8"/>
        <v>0</v>
      </c>
      <c r="Y17" s="55">
        <f t="shared" si="9"/>
        <v>0</v>
      </c>
      <c r="Z17" s="106">
        <f t="shared" si="10"/>
        <v>0</v>
      </c>
      <c r="AA17" s="106">
        <f t="shared" si="11"/>
        <v>0</v>
      </c>
      <c r="AB17" s="41">
        <f t="shared" si="12"/>
        <v>0</v>
      </c>
      <c r="AC17" s="55">
        <f t="shared" si="13"/>
        <v>0</v>
      </c>
      <c r="AD17" s="106">
        <f t="shared" si="14"/>
        <v>0</v>
      </c>
      <c r="AE17" s="106">
        <f t="shared" si="15"/>
        <v>0</v>
      </c>
      <c r="AF17" s="41">
        <f t="shared" si="16"/>
        <v>0</v>
      </c>
      <c r="AG17" s="128">
        <f t="shared" si="0"/>
        <v>0</v>
      </c>
      <c r="AH17" s="129">
        <f t="shared" si="1"/>
        <v>0</v>
      </c>
      <c r="AI17" s="129">
        <f t="shared" si="2"/>
        <v>0</v>
      </c>
      <c r="AJ17" s="130">
        <f t="shared" si="3"/>
        <v>0</v>
      </c>
      <c r="AK17" s="76">
        <f t="shared" si="17"/>
        <v>0</v>
      </c>
      <c r="AL17" s="113">
        <f t="shared" si="18"/>
        <v>0</v>
      </c>
      <c r="AO17" s="37" t="s">
        <v>46</v>
      </c>
      <c r="AP17" s="35" t="s">
        <v>114</v>
      </c>
      <c r="AQ17" s="48">
        <v>0.27800000000000002</v>
      </c>
      <c r="AR17" s="154">
        <f>AR13/AQ17</f>
        <v>0</v>
      </c>
      <c r="AS17" s="225"/>
      <c r="AT17" s="286"/>
      <c r="AU17" s="287"/>
      <c r="AV17" s="288"/>
      <c r="AX17" s="63"/>
    </row>
    <row r="18" spans="1:50" ht="15" customHeight="1" x14ac:dyDescent="0.25">
      <c r="A18" s="60" t="s">
        <v>24</v>
      </c>
      <c r="B18" s="70"/>
      <c r="C18" s="5"/>
      <c r="D18" s="5"/>
      <c r="E18" s="6"/>
      <c r="F18" s="97"/>
      <c r="G18" s="70"/>
      <c r="H18" s="84"/>
      <c r="I18" s="5"/>
      <c r="J18" s="6"/>
      <c r="K18" s="70"/>
      <c r="L18" s="5"/>
      <c r="M18" s="5"/>
      <c r="N18" s="6"/>
      <c r="O18" s="70"/>
      <c r="P18" s="6"/>
      <c r="Q18" s="60"/>
      <c r="R18" s="102"/>
      <c r="S18" s="76" t="s">
        <v>24</v>
      </c>
      <c r="T18" s="88"/>
      <c r="U18" s="55">
        <f t="shared" si="5"/>
        <v>0</v>
      </c>
      <c r="V18" s="106">
        <f t="shared" si="6"/>
        <v>0</v>
      </c>
      <c r="W18" s="106">
        <f t="shared" si="7"/>
        <v>0</v>
      </c>
      <c r="X18" s="107">
        <f t="shared" si="8"/>
        <v>0</v>
      </c>
      <c r="Y18" s="55">
        <f t="shared" si="9"/>
        <v>0</v>
      </c>
      <c r="Z18" s="106">
        <f t="shared" si="10"/>
        <v>0</v>
      </c>
      <c r="AA18" s="106">
        <f t="shared" si="11"/>
        <v>0</v>
      </c>
      <c r="AB18" s="41">
        <f t="shared" si="12"/>
        <v>0</v>
      </c>
      <c r="AC18" s="55">
        <f t="shared" si="13"/>
        <v>0</v>
      </c>
      <c r="AD18" s="106">
        <f t="shared" si="14"/>
        <v>0</v>
      </c>
      <c r="AE18" s="106">
        <f t="shared" si="15"/>
        <v>0</v>
      </c>
      <c r="AF18" s="41">
        <f t="shared" si="16"/>
        <v>0</v>
      </c>
      <c r="AG18" s="128">
        <f t="shared" si="0"/>
        <v>0</v>
      </c>
      <c r="AH18" s="129">
        <f t="shared" si="1"/>
        <v>0</v>
      </c>
      <c r="AI18" s="129">
        <f t="shared" si="2"/>
        <v>0</v>
      </c>
      <c r="AJ18" s="130">
        <f t="shared" si="3"/>
        <v>0</v>
      </c>
      <c r="AK18" s="76">
        <f t="shared" si="17"/>
        <v>0</v>
      </c>
      <c r="AL18" s="113">
        <f t="shared" si="18"/>
        <v>0</v>
      </c>
      <c r="AO18" s="33" t="s">
        <v>44</v>
      </c>
      <c r="AP18" s="34" t="s">
        <v>115</v>
      </c>
      <c r="AQ18" s="49">
        <v>1.1599999999999999</v>
      </c>
      <c r="AR18" s="150">
        <f>AR13/AQ18</f>
        <v>0</v>
      </c>
      <c r="AS18" s="152"/>
      <c r="AT18" s="286"/>
      <c r="AU18" s="287"/>
      <c r="AV18" s="288"/>
      <c r="AX18" s="63"/>
    </row>
    <row r="19" spans="1:50" ht="15" customHeight="1" thickBot="1" x14ac:dyDescent="0.3">
      <c r="A19" s="60" t="s">
        <v>25</v>
      </c>
      <c r="B19" s="70"/>
      <c r="C19" s="5"/>
      <c r="D19" s="5"/>
      <c r="E19" s="6"/>
      <c r="F19" s="97"/>
      <c r="G19" s="70"/>
      <c r="H19" s="84"/>
      <c r="I19" s="5"/>
      <c r="J19" s="6"/>
      <c r="K19" s="70"/>
      <c r="L19" s="5"/>
      <c r="M19" s="5"/>
      <c r="N19" s="6"/>
      <c r="O19" s="70"/>
      <c r="P19" s="6"/>
      <c r="Q19" s="60"/>
      <c r="R19" s="102"/>
      <c r="S19" s="76" t="s">
        <v>25</v>
      </c>
      <c r="T19" s="88"/>
      <c r="U19" s="55">
        <f t="shared" si="5"/>
        <v>0</v>
      </c>
      <c r="V19" s="106">
        <f t="shared" si="6"/>
        <v>0</v>
      </c>
      <c r="W19" s="106">
        <f t="shared" si="7"/>
        <v>0</v>
      </c>
      <c r="X19" s="107">
        <f t="shared" si="8"/>
        <v>0</v>
      </c>
      <c r="Y19" s="55">
        <f t="shared" si="9"/>
        <v>0</v>
      </c>
      <c r="Z19" s="106">
        <f t="shared" si="10"/>
        <v>0</v>
      </c>
      <c r="AA19" s="106">
        <f t="shared" si="11"/>
        <v>0</v>
      </c>
      <c r="AB19" s="41">
        <f t="shared" si="12"/>
        <v>0</v>
      </c>
      <c r="AC19" s="55">
        <f t="shared" si="13"/>
        <v>0</v>
      </c>
      <c r="AD19" s="106">
        <f t="shared" si="14"/>
        <v>0</v>
      </c>
      <c r="AE19" s="106">
        <f t="shared" si="15"/>
        <v>0</v>
      </c>
      <c r="AF19" s="41">
        <f t="shared" si="16"/>
        <v>0</v>
      </c>
      <c r="AG19" s="128">
        <f t="shared" si="0"/>
        <v>0</v>
      </c>
      <c r="AH19" s="129">
        <f t="shared" si="1"/>
        <v>0</v>
      </c>
      <c r="AI19" s="129">
        <f t="shared" si="2"/>
        <v>0</v>
      </c>
      <c r="AJ19" s="130">
        <f t="shared" si="3"/>
        <v>0</v>
      </c>
      <c r="AK19" s="76">
        <f t="shared" si="17"/>
        <v>0</v>
      </c>
      <c r="AL19" s="113">
        <f t="shared" si="18"/>
        <v>0</v>
      </c>
      <c r="AO19" s="36" t="s">
        <v>43</v>
      </c>
      <c r="AP19" s="38" t="s">
        <v>116</v>
      </c>
      <c r="AQ19" s="50">
        <v>2.59</v>
      </c>
      <c r="AR19" s="143">
        <f>AR13/AQ19</f>
        <v>0</v>
      </c>
      <c r="AS19" s="145"/>
      <c r="AT19" s="289"/>
      <c r="AU19" s="290"/>
      <c r="AV19" s="291"/>
      <c r="AX19" s="63"/>
    </row>
    <row r="20" spans="1:50" x14ac:dyDescent="0.25">
      <c r="A20" s="60" t="s">
        <v>26</v>
      </c>
      <c r="B20" s="70"/>
      <c r="C20" s="5"/>
      <c r="D20" s="5"/>
      <c r="E20" s="6"/>
      <c r="F20" s="97"/>
      <c r="G20" s="70"/>
      <c r="H20" s="84"/>
      <c r="I20" s="5"/>
      <c r="J20" s="6"/>
      <c r="K20" s="70"/>
      <c r="L20" s="5"/>
      <c r="M20" s="5"/>
      <c r="N20" s="6"/>
      <c r="O20" s="70"/>
      <c r="P20" s="6"/>
      <c r="Q20" s="60"/>
      <c r="R20" s="102"/>
      <c r="S20" s="76" t="s">
        <v>26</v>
      </c>
      <c r="T20" s="88"/>
      <c r="U20" s="55">
        <f t="shared" si="5"/>
        <v>0</v>
      </c>
      <c r="V20" s="106">
        <f t="shared" si="6"/>
        <v>0</v>
      </c>
      <c r="W20" s="106">
        <f t="shared" si="7"/>
        <v>0</v>
      </c>
      <c r="X20" s="107">
        <f t="shared" si="8"/>
        <v>0</v>
      </c>
      <c r="Y20" s="55">
        <f t="shared" si="9"/>
        <v>0</v>
      </c>
      <c r="Z20" s="106">
        <f t="shared" si="10"/>
        <v>0</v>
      </c>
      <c r="AA20" s="106">
        <f t="shared" si="11"/>
        <v>0</v>
      </c>
      <c r="AB20" s="41">
        <f t="shared" si="12"/>
        <v>0</v>
      </c>
      <c r="AC20" s="55">
        <f t="shared" si="13"/>
        <v>0</v>
      </c>
      <c r="AD20" s="106">
        <f t="shared" si="14"/>
        <v>0</v>
      </c>
      <c r="AE20" s="106">
        <f t="shared" si="15"/>
        <v>0</v>
      </c>
      <c r="AF20" s="41">
        <f t="shared" si="16"/>
        <v>0</v>
      </c>
      <c r="AG20" s="128">
        <f t="shared" si="0"/>
        <v>0</v>
      </c>
      <c r="AH20" s="129">
        <f t="shared" si="1"/>
        <v>0</v>
      </c>
      <c r="AI20" s="129">
        <f t="shared" si="2"/>
        <v>0</v>
      </c>
      <c r="AJ20" s="130">
        <f t="shared" si="3"/>
        <v>0</v>
      </c>
      <c r="AK20" s="76">
        <f t="shared" si="17"/>
        <v>0</v>
      </c>
      <c r="AL20" s="113">
        <f t="shared" si="18"/>
        <v>0</v>
      </c>
      <c r="AO20" s="39"/>
      <c r="AP20" s="39"/>
      <c r="AR20" s="282"/>
      <c r="AS20" s="282"/>
      <c r="AX20" s="63"/>
    </row>
    <row r="21" spans="1:50" x14ac:dyDescent="0.25">
      <c r="A21" s="60" t="s">
        <v>27</v>
      </c>
      <c r="B21" s="70"/>
      <c r="C21" s="5"/>
      <c r="D21" s="5"/>
      <c r="E21" s="6"/>
      <c r="F21" s="97"/>
      <c r="G21" s="70"/>
      <c r="H21" s="84"/>
      <c r="I21" s="5"/>
      <c r="J21" s="6"/>
      <c r="K21" s="70"/>
      <c r="L21" s="5"/>
      <c r="M21" s="5"/>
      <c r="N21" s="6"/>
      <c r="O21" s="70"/>
      <c r="P21" s="6"/>
      <c r="Q21" s="60"/>
      <c r="R21" s="102"/>
      <c r="S21" s="76" t="s">
        <v>27</v>
      </c>
      <c r="T21" s="88"/>
      <c r="U21" s="55">
        <f t="shared" si="5"/>
        <v>0</v>
      </c>
      <c r="V21" s="106">
        <f t="shared" si="6"/>
        <v>0</v>
      </c>
      <c r="W21" s="106">
        <f t="shared" si="7"/>
        <v>0</v>
      </c>
      <c r="X21" s="107">
        <f t="shared" si="8"/>
        <v>0</v>
      </c>
      <c r="Y21" s="55">
        <f t="shared" si="9"/>
        <v>0</v>
      </c>
      <c r="Z21" s="106">
        <f t="shared" si="10"/>
        <v>0</v>
      </c>
      <c r="AA21" s="106">
        <f t="shared" si="11"/>
        <v>0</v>
      </c>
      <c r="AB21" s="41">
        <f t="shared" si="12"/>
        <v>0</v>
      </c>
      <c r="AC21" s="55">
        <f t="shared" si="13"/>
        <v>0</v>
      </c>
      <c r="AD21" s="106">
        <f t="shared" si="14"/>
        <v>0</v>
      </c>
      <c r="AE21" s="106">
        <f t="shared" si="15"/>
        <v>0</v>
      </c>
      <c r="AF21" s="41">
        <f t="shared" si="16"/>
        <v>0</v>
      </c>
      <c r="AG21" s="128">
        <f t="shared" si="0"/>
        <v>0</v>
      </c>
      <c r="AH21" s="129">
        <f t="shared" si="1"/>
        <v>0</v>
      </c>
      <c r="AI21" s="129">
        <f t="shared" si="2"/>
        <v>0</v>
      </c>
      <c r="AJ21" s="130">
        <f t="shared" si="3"/>
        <v>0</v>
      </c>
      <c r="AK21" s="76">
        <f t="shared" si="17"/>
        <v>0</v>
      </c>
      <c r="AL21" s="113">
        <f t="shared" si="18"/>
        <v>0</v>
      </c>
      <c r="AO21" s="39"/>
      <c r="AP21" s="39"/>
      <c r="AX21" s="63"/>
    </row>
    <row r="22" spans="1:50" x14ac:dyDescent="0.25">
      <c r="A22" s="60" t="s">
        <v>29</v>
      </c>
      <c r="B22" s="70"/>
      <c r="C22" s="5"/>
      <c r="D22" s="5"/>
      <c r="E22" s="6"/>
      <c r="F22" s="97"/>
      <c r="G22" s="70"/>
      <c r="H22" s="84"/>
      <c r="I22" s="5"/>
      <c r="J22" s="6"/>
      <c r="K22" s="70"/>
      <c r="L22" s="5"/>
      <c r="M22" s="5"/>
      <c r="N22" s="6"/>
      <c r="O22" s="70"/>
      <c r="P22" s="6"/>
      <c r="Q22" s="60"/>
      <c r="R22" s="102"/>
      <c r="S22" s="76" t="s">
        <v>29</v>
      </c>
      <c r="T22" s="88"/>
      <c r="U22" s="55">
        <f t="shared" si="5"/>
        <v>0</v>
      </c>
      <c r="V22" s="106">
        <f t="shared" si="6"/>
        <v>0</v>
      </c>
      <c r="W22" s="106">
        <f t="shared" si="7"/>
        <v>0</v>
      </c>
      <c r="X22" s="107">
        <f t="shared" si="8"/>
        <v>0</v>
      </c>
      <c r="Y22" s="55">
        <f t="shared" si="9"/>
        <v>0</v>
      </c>
      <c r="Z22" s="106">
        <f t="shared" si="10"/>
        <v>0</v>
      </c>
      <c r="AA22" s="106">
        <f t="shared" si="11"/>
        <v>0</v>
      </c>
      <c r="AB22" s="41">
        <f t="shared" si="12"/>
        <v>0</v>
      </c>
      <c r="AC22" s="55">
        <f t="shared" si="13"/>
        <v>0</v>
      </c>
      <c r="AD22" s="106">
        <f t="shared" si="14"/>
        <v>0</v>
      </c>
      <c r="AE22" s="106">
        <f t="shared" si="15"/>
        <v>0</v>
      </c>
      <c r="AF22" s="41">
        <f t="shared" si="16"/>
        <v>0</v>
      </c>
      <c r="AG22" s="128">
        <f t="shared" si="0"/>
        <v>0</v>
      </c>
      <c r="AH22" s="129">
        <f t="shared" si="1"/>
        <v>0</v>
      </c>
      <c r="AI22" s="129">
        <f t="shared" si="2"/>
        <v>0</v>
      </c>
      <c r="AJ22" s="130">
        <f t="shared" si="3"/>
        <v>0</v>
      </c>
      <c r="AK22" s="76">
        <f t="shared" si="17"/>
        <v>0</v>
      </c>
      <c r="AL22" s="113">
        <f t="shared" si="18"/>
        <v>0</v>
      </c>
      <c r="AO22" s="39"/>
      <c r="AP22" s="39"/>
      <c r="AX22" s="63"/>
    </row>
    <row r="23" spans="1:50" x14ac:dyDescent="0.25">
      <c r="A23" s="60" t="s">
        <v>28</v>
      </c>
      <c r="B23" s="70"/>
      <c r="C23" s="5"/>
      <c r="D23" s="5"/>
      <c r="E23" s="6"/>
      <c r="F23" s="97"/>
      <c r="G23" s="70"/>
      <c r="H23" s="84"/>
      <c r="I23" s="5"/>
      <c r="J23" s="6"/>
      <c r="K23" s="70"/>
      <c r="L23" s="5"/>
      <c r="M23" s="5"/>
      <c r="N23" s="6"/>
      <c r="O23" s="70"/>
      <c r="P23" s="6"/>
      <c r="Q23" s="60"/>
      <c r="R23" s="102"/>
      <c r="S23" s="76" t="s">
        <v>28</v>
      </c>
      <c r="T23" s="88"/>
      <c r="U23" s="55">
        <f t="shared" si="5"/>
        <v>0</v>
      </c>
      <c r="V23" s="106">
        <f t="shared" si="6"/>
        <v>0</v>
      </c>
      <c r="W23" s="106">
        <f t="shared" si="7"/>
        <v>0</v>
      </c>
      <c r="X23" s="107">
        <f t="shared" si="8"/>
        <v>0</v>
      </c>
      <c r="Y23" s="55">
        <f t="shared" si="9"/>
        <v>0</v>
      </c>
      <c r="Z23" s="106">
        <f t="shared" si="10"/>
        <v>0</v>
      </c>
      <c r="AA23" s="106">
        <f t="shared" si="11"/>
        <v>0</v>
      </c>
      <c r="AB23" s="41">
        <f t="shared" si="12"/>
        <v>0</v>
      </c>
      <c r="AC23" s="55">
        <f t="shared" si="13"/>
        <v>0</v>
      </c>
      <c r="AD23" s="106">
        <f t="shared" si="14"/>
        <v>0</v>
      </c>
      <c r="AE23" s="106">
        <f t="shared" si="15"/>
        <v>0</v>
      </c>
      <c r="AF23" s="41">
        <f t="shared" si="16"/>
        <v>0</v>
      </c>
      <c r="AG23" s="128">
        <f t="shared" si="0"/>
        <v>0</v>
      </c>
      <c r="AH23" s="129">
        <f t="shared" si="1"/>
        <v>0</v>
      </c>
      <c r="AI23" s="129">
        <f t="shared" si="2"/>
        <v>0</v>
      </c>
      <c r="AJ23" s="130">
        <f t="shared" si="3"/>
        <v>0</v>
      </c>
      <c r="AK23" s="76">
        <f t="shared" si="17"/>
        <v>0</v>
      </c>
      <c r="AL23" s="113">
        <f t="shared" si="18"/>
        <v>0</v>
      </c>
      <c r="AO23" s="39"/>
      <c r="AP23" s="39"/>
      <c r="AX23" s="63"/>
    </row>
    <row r="24" spans="1:50" x14ac:dyDescent="0.25">
      <c r="A24" s="60" t="s">
        <v>30</v>
      </c>
      <c r="B24" s="70"/>
      <c r="C24" s="5"/>
      <c r="D24" s="5"/>
      <c r="E24" s="6"/>
      <c r="F24" s="97"/>
      <c r="G24" s="70"/>
      <c r="H24" s="84"/>
      <c r="I24" s="5"/>
      <c r="J24" s="6"/>
      <c r="K24" s="70"/>
      <c r="L24" s="5"/>
      <c r="M24" s="5"/>
      <c r="N24" s="6"/>
      <c r="O24" s="70"/>
      <c r="P24" s="6"/>
      <c r="Q24" s="60"/>
      <c r="R24" s="102"/>
      <c r="S24" s="76" t="s">
        <v>30</v>
      </c>
      <c r="T24" s="88"/>
      <c r="U24" s="55">
        <f t="shared" si="5"/>
        <v>0</v>
      </c>
      <c r="V24" s="106">
        <f t="shared" si="6"/>
        <v>0</v>
      </c>
      <c r="W24" s="106">
        <f t="shared" si="7"/>
        <v>0</v>
      </c>
      <c r="X24" s="107">
        <f t="shared" si="8"/>
        <v>0</v>
      </c>
      <c r="Y24" s="55">
        <f t="shared" si="9"/>
        <v>0</v>
      </c>
      <c r="Z24" s="106">
        <f t="shared" si="10"/>
        <v>0</v>
      </c>
      <c r="AA24" s="106">
        <f t="shared" si="11"/>
        <v>0</v>
      </c>
      <c r="AB24" s="41">
        <f t="shared" si="12"/>
        <v>0</v>
      </c>
      <c r="AC24" s="55">
        <f t="shared" si="13"/>
        <v>0</v>
      </c>
      <c r="AD24" s="106">
        <f t="shared" si="14"/>
        <v>0</v>
      </c>
      <c r="AE24" s="106">
        <f t="shared" si="15"/>
        <v>0</v>
      </c>
      <c r="AF24" s="41">
        <f t="shared" si="16"/>
        <v>0</v>
      </c>
      <c r="AG24" s="128">
        <f t="shared" si="0"/>
        <v>0</v>
      </c>
      <c r="AH24" s="129">
        <f t="shared" si="1"/>
        <v>0</v>
      </c>
      <c r="AI24" s="129">
        <f t="shared" si="2"/>
        <v>0</v>
      </c>
      <c r="AJ24" s="130">
        <f t="shared" si="3"/>
        <v>0</v>
      </c>
      <c r="AK24" s="76">
        <f t="shared" si="17"/>
        <v>0</v>
      </c>
      <c r="AL24" s="113">
        <f t="shared" si="18"/>
        <v>0</v>
      </c>
      <c r="AO24" s="39"/>
      <c r="AP24" s="39"/>
      <c r="AX24" s="63"/>
    </row>
    <row r="25" spans="1:50" x14ac:dyDescent="0.25">
      <c r="A25" s="60" t="s">
        <v>31</v>
      </c>
      <c r="B25" s="70"/>
      <c r="C25" s="5"/>
      <c r="D25" s="5"/>
      <c r="E25" s="6"/>
      <c r="F25" s="97"/>
      <c r="G25" s="70"/>
      <c r="H25" s="84"/>
      <c r="I25" s="5"/>
      <c r="J25" s="6"/>
      <c r="K25" s="70"/>
      <c r="L25" s="5"/>
      <c r="M25" s="5"/>
      <c r="N25" s="6"/>
      <c r="O25" s="70"/>
      <c r="P25" s="6"/>
      <c r="Q25" s="60"/>
      <c r="R25" s="102"/>
      <c r="S25" s="76" t="s">
        <v>31</v>
      </c>
      <c r="T25" s="88"/>
      <c r="U25" s="55">
        <f t="shared" si="5"/>
        <v>0</v>
      </c>
      <c r="V25" s="106">
        <f t="shared" si="6"/>
        <v>0</v>
      </c>
      <c r="W25" s="106">
        <f t="shared" si="7"/>
        <v>0</v>
      </c>
      <c r="X25" s="107">
        <f t="shared" si="8"/>
        <v>0</v>
      </c>
      <c r="Y25" s="55">
        <f t="shared" si="9"/>
        <v>0</v>
      </c>
      <c r="Z25" s="106">
        <f t="shared" si="10"/>
        <v>0</v>
      </c>
      <c r="AA25" s="106">
        <f t="shared" si="11"/>
        <v>0</v>
      </c>
      <c r="AB25" s="41">
        <f t="shared" si="12"/>
        <v>0</v>
      </c>
      <c r="AC25" s="55">
        <f t="shared" si="13"/>
        <v>0</v>
      </c>
      <c r="AD25" s="106">
        <f t="shared" si="14"/>
        <v>0</v>
      </c>
      <c r="AE25" s="106">
        <f t="shared" si="15"/>
        <v>0</v>
      </c>
      <c r="AF25" s="41">
        <f t="shared" si="16"/>
        <v>0</v>
      </c>
      <c r="AG25" s="128">
        <f t="shared" si="0"/>
        <v>0</v>
      </c>
      <c r="AH25" s="129">
        <f t="shared" si="1"/>
        <v>0</v>
      </c>
      <c r="AI25" s="129">
        <f t="shared" si="2"/>
        <v>0</v>
      </c>
      <c r="AJ25" s="130">
        <f t="shared" si="3"/>
        <v>0</v>
      </c>
      <c r="AK25" s="76">
        <f t="shared" si="17"/>
        <v>0</v>
      </c>
      <c r="AL25" s="113">
        <f t="shared" si="18"/>
        <v>0</v>
      </c>
      <c r="AO25" s="39"/>
      <c r="AP25" s="39"/>
      <c r="AX25" s="63"/>
    </row>
    <row r="26" spans="1:50" x14ac:dyDescent="0.25">
      <c r="A26" s="60" t="s">
        <v>32</v>
      </c>
      <c r="B26" s="70"/>
      <c r="C26" s="5"/>
      <c r="D26" s="5"/>
      <c r="E26" s="6"/>
      <c r="F26" s="97"/>
      <c r="G26" s="70"/>
      <c r="H26" s="84"/>
      <c r="I26" s="5"/>
      <c r="J26" s="6"/>
      <c r="K26" s="70"/>
      <c r="L26" s="5"/>
      <c r="M26" s="5"/>
      <c r="N26" s="6"/>
      <c r="O26" s="70"/>
      <c r="P26" s="6"/>
      <c r="Q26" s="60"/>
      <c r="R26" s="102"/>
      <c r="S26" s="76" t="s">
        <v>32</v>
      </c>
      <c r="T26" s="88"/>
      <c r="U26" s="55">
        <f t="shared" si="5"/>
        <v>0</v>
      </c>
      <c r="V26" s="106">
        <f t="shared" si="6"/>
        <v>0</v>
      </c>
      <c r="W26" s="106">
        <f t="shared" si="7"/>
        <v>0</v>
      </c>
      <c r="X26" s="107">
        <f t="shared" si="8"/>
        <v>0</v>
      </c>
      <c r="Y26" s="55">
        <f t="shared" si="9"/>
        <v>0</v>
      </c>
      <c r="Z26" s="106">
        <f t="shared" si="10"/>
        <v>0</v>
      </c>
      <c r="AA26" s="106">
        <f t="shared" si="11"/>
        <v>0</v>
      </c>
      <c r="AB26" s="41">
        <f t="shared" si="12"/>
        <v>0</v>
      </c>
      <c r="AC26" s="55">
        <f t="shared" si="13"/>
        <v>0</v>
      </c>
      <c r="AD26" s="106">
        <f t="shared" si="14"/>
        <v>0</v>
      </c>
      <c r="AE26" s="106">
        <f t="shared" si="15"/>
        <v>0</v>
      </c>
      <c r="AF26" s="41">
        <f t="shared" si="16"/>
        <v>0</v>
      </c>
      <c r="AG26" s="128">
        <f t="shared" si="0"/>
        <v>0</v>
      </c>
      <c r="AH26" s="129">
        <f t="shared" si="1"/>
        <v>0</v>
      </c>
      <c r="AI26" s="129">
        <f t="shared" si="2"/>
        <v>0</v>
      </c>
      <c r="AJ26" s="130">
        <f t="shared" si="3"/>
        <v>0</v>
      </c>
      <c r="AK26" s="76">
        <f t="shared" si="17"/>
        <v>0</v>
      </c>
      <c r="AL26" s="113">
        <f t="shared" si="18"/>
        <v>0</v>
      </c>
      <c r="AO26" s="39"/>
      <c r="AP26" s="39"/>
      <c r="AX26" s="63"/>
    </row>
    <row r="27" spans="1:50" x14ac:dyDescent="0.25">
      <c r="A27" s="60" t="s">
        <v>39</v>
      </c>
      <c r="B27" s="70"/>
      <c r="C27" s="5"/>
      <c r="D27" s="5"/>
      <c r="E27" s="6"/>
      <c r="F27" s="97"/>
      <c r="G27" s="70"/>
      <c r="H27" s="84"/>
      <c r="I27" s="5"/>
      <c r="J27" s="6"/>
      <c r="K27" s="70"/>
      <c r="L27" s="5"/>
      <c r="M27" s="5"/>
      <c r="N27" s="6"/>
      <c r="O27" s="70"/>
      <c r="P27" s="6"/>
      <c r="Q27" s="60"/>
      <c r="R27" s="102"/>
      <c r="S27" s="76" t="s">
        <v>39</v>
      </c>
      <c r="T27" s="88"/>
      <c r="U27" s="55">
        <f t="shared" si="5"/>
        <v>0</v>
      </c>
      <c r="V27" s="106">
        <f t="shared" si="6"/>
        <v>0</v>
      </c>
      <c r="W27" s="106">
        <f t="shared" si="7"/>
        <v>0</v>
      </c>
      <c r="X27" s="107">
        <f t="shared" si="8"/>
        <v>0</v>
      </c>
      <c r="Y27" s="55">
        <f t="shared" si="9"/>
        <v>0</v>
      </c>
      <c r="Z27" s="106">
        <f t="shared" si="10"/>
        <v>0</v>
      </c>
      <c r="AA27" s="106">
        <f t="shared" si="11"/>
        <v>0</v>
      </c>
      <c r="AB27" s="41">
        <f t="shared" si="12"/>
        <v>0</v>
      </c>
      <c r="AC27" s="55">
        <f t="shared" si="13"/>
        <v>0</v>
      </c>
      <c r="AD27" s="106">
        <f t="shared" si="14"/>
        <v>0</v>
      </c>
      <c r="AE27" s="106">
        <f t="shared" si="15"/>
        <v>0</v>
      </c>
      <c r="AF27" s="41">
        <f t="shared" si="16"/>
        <v>0</v>
      </c>
      <c r="AG27" s="128">
        <f t="shared" si="0"/>
        <v>0</v>
      </c>
      <c r="AH27" s="129">
        <f t="shared" si="1"/>
        <v>0</v>
      </c>
      <c r="AI27" s="129">
        <f t="shared" si="2"/>
        <v>0</v>
      </c>
      <c r="AJ27" s="130">
        <f t="shared" si="3"/>
        <v>0</v>
      </c>
      <c r="AK27" s="76">
        <f t="shared" si="17"/>
        <v>0</v>
      </c>
      <c r="AL27" s="113">
        <f t="shared" si="18"/>
        <v>0</v>
      </c>
      <c r="AO27" s="39"/>
      <c r="AP27" s="39"/>
      <c r="AX27" s="63"/>
    </row>
    <row r="28" spans="1:50" x14ac:dyDescent="0.25">
      <c r="A28" s="60" t="s">
        <v>40</v>
      </c>
      <c r="B28" s="70"/>
      <c r="C28" s="5"/>
      <c r="D28" s="5"/>
      <c r="E28" s="6"/>
      <c r="F28" s="97"/>
      <c r="G28" s="70"/>
      <c r="H28" s="84"/>
      <c r="I28" s="5"/>
      <c r="J28" s="6"/>
      <c r="K28" s="70"/>
      <c r="L28" s="5"/>
      <c r="M28" s="5"/>
      <c r="N28" s="6"/>
      <c r="O28" s="70"/>
      <c r="P28" s="6"/>
      <c r="Q28" s="60"/>
      <c r="R28" s="102"/>
      <c r="S28" s="76" t="s">
        <v>40</v>
      </c>
      <c r="T28" s="88"/>
      <c r="U28" s="55">
        <f t="shared" si="5"/>
        <v>0</v>
      </c>
      <c r="V28" s="106">
        <f t="shared" si="6"/>
        <v>0</v>
      </c>
      <c r="W28" s="106">
        <f t="shared" si="7"/>
        <v>0</v>
      </c>
      <c r="X28" s="107">
        <f t="shared" si="8"/>
        <v>0</v>
      </c>
      <c r="Y28" s="55">
        <f t="shared" si="9"/>
        <v>0</v>
      </c>
      <c r="Z28" s="106">
        <f t="shared" si="10"/>
        <v>0</v>
      </c>
      <c r="AA28" s="106">
        <f t="shared" si="11"/>
        <v>0</v>
      </c>
      <c r="AB28" s="41">
        <f t="shared" si="12"/>
        <v>0</v>
      </c>
      <c r="AC28" s="55">
        <f t="shared" si="13"/>
        <v>0</v>
      </c>
      <c r="AD28" s="106">
        <f t="shared" si="14"/>
        <v>0</v>
      </c>
      <c r="AE28" s="106">
        <f t="shared" si="15"/>
        <v>0</v>
      </c>
      <c r="AF28" s="41">
        <f t="shared" si="16"/>
        <v>0</v>
      </c>
      <c r="AG28" s="128">
        <f t="shared" si="0"/>
        <v>0</v>
      </c>
      <c r="AH28" s="129">
        <f t="shared" si="1"/>
        <v>0</v>
      </c>
      <c r="AI28" s="129">
        <f t="shared" si="2"/>
        <v>0</v>
      </c>
      <c r="AJ28" s="130">
        <f t="shared" si="3"/>
        <v>0</v>
      </c>
      <c r="AK28" s="76">
        <f t="shared" si="17"/>
        <v>0</v>
      </c>
      <c r="AL28" s="113">
        <f t="shared" si="18"/>
        <v>0</v>
      </c>
      <c r="AO28" s="39"/>
      <c r="AP28" s="39"/>
      <c r="AX28" s="63"/>
    </row>
    <row r="29" spans="1:50" x14ac:dyDescent="0.25">
      <c r="A29" s="60" t="s">
        <v>41</v>
      </c>
      <c r="B29" s="70"/>
      <c r="C29" s="5"/>
      <c r="D29" s="5"/>
      <c r="E29" s="6"/>
      <c r="F29" s="97"/>
      <c r="G29" s="70"/>
      <c r="H29" s="84"/>
      <c r="I29" s="5"/>
      <c r="J29" s="6"/>
      <c r="K29" s="70"/>
      <c r="L29" s="5"/>
      <c r="M29" s="5"/>
      <c r="N29" s="6"/>
      <c r="O29" s="70"/>
      <c r="P29" s="6"/>
      <c r="Q29" s="60"/>
      <c r="R29" s="102"/>
      <c r="S29" s="76" t="s">
        <v>41</v>
      </c>
      <c r="T29" s="88"/>
      <c r="U29" s="55">
        <f t="shared" si="5"/>
        <v>0</v>
      </c>
      <c r="V29" s="106">
        <f t="shared" si="6"/>
        <v>0</v>
      </c>
      <c r="W29" s="106">
        <f t="shared" si="7"/>
        <v>0</v>
      </c>
      <c r="X29" s="107">
        <f t="shared" si="8"/>
        <v>0</v>
      </c>
      <c r="Y29" s="55">
        <f t="shared" si="9"/>
        <v>0</v>
      </c>
      <c r="Z29" s="106">
        <f t="shared" si="10"/>
        <v>0</v>
      </c>
      <c r="AA29" s="106">
        <f t="shared" si="11"/>
        <v>0</v>
      </c>
      <c r="AB29" s="41">
        <f t="shared" si="12"/>
        <v>0</v>
      </c>
      <c r="AC29" s="55">
        <f t="shared" si="13"/>
        <v>0</v>
      </c>
      <c r="AD29" s="106">
        <f t="shared" si="14"/>
        <v>0</v>
      </c>
      <c r="AE29" s="106">
        <f t="shared" si="15"/>
        <v>0</v>
      </c>
      <c r="AF29" s="41">
        <f t="shared" si="16"/>
        <v>0</v>
      </c>
      <c r="AG29" s="128">
        <f t="shared" si="0"/>
        <v>0</v>
      </c>
      <c r="AH29" s="129">
        <f t="shared" si="1"/>
        <v>0</v>
      </c>
      <c r="AI29" s="129">
        <f t="shared" si="2"/>
        <v>0</v>
      </c>
      <c r="AJ29" s="130">
        <f t="shared" si="3"/>
        <v>0</v>
      </c>
      <c r="AK29" s="76">
        <f t="shared" si="17"/>
        <v>0</v>
      </c>
      <c r="AL29" s="113">
        <f t="shared" si="18"/>
        <v>0</v>
      </c>
      <c r="AO29" s="39"/>
      <c r="AP29" s="39"/>
      <c r="AX29" s="63"/>
    </row>
    <row r="30" spans="1:50" x14ac:dyDescent="0.25">
      <c r="A30" s="60" t="s">
        <v>125</v>
      </c>
      <c r="B30" s="70"/>
      <c r="C30" s="5"/>
      <c r="D30" s="5"/>
      <c r="E30" s="6"/>
      <c r="F30" s="97"/>
      <c r="G30" s="70"/>
      <c r="H30" s="84"/>
      <c r="I30" s="5"/>
      <c r="J30" s="6"/>
      <c r="K30" s="70"/>
      <c r="L30" s="5"/>
      <c r="M30" s="5"/>
      <c r="N30" s="6"/>
      <c r="O30" s="70"/>
      <c r="P30" s="6"/>
      <c r="Q30" s="60"/>
      <c r="R30" s="102"/>
      <c r="S30" s="76" t="s">
        <v>125</v>
      </c>
      <c r="T30" s="88"/>
      <c r="U30" s="55">
        <f t="shared" si="5"/>
        <v>0</v>
      </c>
      <c r="V30" s="106">
        <f t="shared" si="6"/>
        <v>0</v>
      </c>
      <c r="W30" s="106">
        <f t="shared" si="7"/>
        <v>0</v>
      </c>
      <c r="X30" s="107">
        <f t="shared" si="8"/>
        <v>0</v>
      </c>
      <c r="Y30" s="55">
        <f t="shared" si="9"/>
        <v>0</v>
      </c>
      <c r="Z30" s="106">
        <f t="shared" si="10"/>
        <v>0</v>
      </c>
      <c r="AA30" s="106">
        <f t="shared" si="11"/>
        <v>0</v>
      </c>
      <c r="AB30" s="41">
        <f t="shared" si="12"/>
        <v>0</v>
      </c>
      <c r="AC30" s="55">
        <f t="shared" si="13"/>
        <v>0</v>
      </c>
      <c r="AD30" s="106">
        <f t="shared" si="14"/>
        <v>0</v>
      </c>
      <c r="AE30" s="106">
        <f t="shared" si="15"/>
        <v>0</v>
      </c>
      <c r="AF30" s="41">
        <f t="shared" si="16"/>
        <v>0</v>
      </c>
      <c r="AG30" s="128">
        <f t="shared" si="0"/>
        <v>0</v>
      </c>
      <c r="AH30" s="129">
        <f t="shared" si="1"/>
        <v>0</v>
      </c>
      <c r="AI30" s="129">
        <f t="shared" si="2"/>
        <v>0</v>
      </c>
      <c r="AJ30" s="130">
        <f t="shared" si="3"/>
        <v>0</v>
      </c>
      <c r="AK30" s="76">
        <f t="shared" si="17"/>
        <v>0</v>
      </c>
      <c r="AL30" s="113">
        <f t="shared" si="18"/>
        <v>0</v>
      </c>
      <c r="AO30" s="68"/>
      <c r="AP30" s="68"/>
      <c r="AX30" s="63"/>
    </row>
    <row r="31" spans="1:50" x14ac:dyDescent="0.25">
      <c r="A31" s="60" t="s">
        <v>126</v>
      </c>
      <c r="B31" s="70"/>
      <c r="C31" s="5"/>
      <c r="D31" s="5"/>
      <c r="E31" s="6"/>
      <c r="F31" s="97"/>
      <c r="G31" s="70"/>
      <c r="H31" s="84"/>
      <c r="I31" s="5"/>
      <c r="J31" s="6"/>
      <c r="K31" s="70"/>
      <c r="L31" s="5"/>
      <c r="M31" s="5"/>
      <c r="N31" s="6"/>
      <c r="O31" s="70"/>
      <c r="P31" s="6"/>
      <c r="Q31" s="60"/>
      <c r="R31" s="102"/>
      <c r="S31" s="76" t="s">
        <v>126</v>
      </c>
      <c r="T31" s="88"/>
      <c r="U31" s="55">
        <f t="shared" si="5"/>
        <v>0</v>
      </c>
      <c r="V31" s="106">
        <f t="shared" si="6"/>
        <v>0</v>
      </c>
      <c r="W31" s="106">
        <f t="shared" si="7"/>
        <v>0</v>
      </c>
      <c r="X31" s="107">
        <f t="shared" si="8"/>
        <v>0</v>
      </c>
      <c r="Y31" s="55">
        <f t="shared" si="9"/>
        <v>0</v>
      </c>
      <c r="Z31" s="106">
        <f t="shared" si="10"/>
        <v>0</v>
      </c>
      <c r="AA31" s="106">
        <f t="shared" si="11"/>
        <v>0</v>
      </c>
      <c r="AB31" s="41">
        <f t="shared" si="12"/>
        <v>0</v>
      </c>
      <c r="AC31" s="55">
        <f t="shared" si="13"/>
        <v>0</v>
      </c>
      <c r="AD31" s="106">
        <f t="shared" si="14"/>
        <v>0</v>
      </c>
      <c r="AE31" s="106">
        <f t="shared" si="15"/>
        <v>0</v>
      </c>
      <c r="AF31" s="41">
        <f t="shared" si="16"/>
        <v>0</v>
      </c>
      <c r="AG31" s="128">
        <f t="shared" si="0"/>
        <v>0</v>
      </c>
      <c r="AH31" s="129">
        <f t="shared" si="1"/>
        <v>0</v>
      </c>
      <c r="AI31" s="129">
        <f t="shared" si="2"/>
        <v>0</v>
      </c>
      <c r="AJ31" s="130">
        <f t="shared" si="3"/>
        <v>0</v>
      </c>
      <c r="AK31" s="76">
        <f t="shared" si="17"/>
        <v>0</v>
      </c>
      <c r="AL31" s="113">
        <f t="shared" si="18"/>
        <v>0</v>
      </c>
      <c r="AO31" s="68"/>
      <c r="AP31" s="68"/>
      <c r="AX31" s="63"/>
    </row>
    <row r="32" spans="1:50" ht="15.75" thickBot="1" x14ac:dyDescent="0.3">
      <c r="A32" s="61" t="s">
        <v>127</v>
      </c>
      <c r="B32" s="71"/>
      <c r="C32" s="7"/>
      <c r="D32" s="7"/>
      <c r="E32" s="8"/>
      <c r="F32" s="98"/>
      <c r="G32" s="71"/>
      <c r="H32" s="85"/>
      <c r="I32" s="7"/>
      <c r="J32" s="8"/>
      <c r="K32" s="71"/>
      <c r="L32" s="7"/>
      <c r="M32" s="7"/>
      <c r="N32" s="8"/>
      <c r="O32" s="71"/>
      <c r="P32" s="8"/>
      <c r="Q32" s="61"/>
      <c r="R32" s="102"/>
      <c r="S32" s="77" t="s">
        <v>127</v>
      </c>
      <c r="T32" s="89"/>
      <c r="U32" s="115">
        <f t="shared" si="5"/>
        <v>0</v>
      </c>
      <c r="V32" s="116">
        <f t="shared" si="6"/>
        <v>0</v>
      </c>
      <c r="W32" s="116">
        <f t="shared" si="7"/>
        <v>0</v>
      </c>
      <c r="X32" s="117">
        <f t="shared" si="8"/>
        <v>0</v>
      </c>
      <c r="Y32" s="115">
        <f t="shared" si="9"/>
        <v>0</v>
      </c>
      <c r="Z32" s="116">
        <f t="shared" si="10"/>
        <v>0</v>
      </c>
      <c r="AA32" s="116">
        <f t="shared" si="11"/>
        <v>0</v>
      </c>
      <c r="AB32" s="119">
        <f t="shared" si="12"/>
        <v>0</v>
      </c>
      <c r="AC32" s="115">
        <f t="shared" si="13"/>
        <v>0</v>
      </c>
      <c r="AD32" s="116">
        <f t="shared" si="14"/>
        <v>0</v>
      </c>
      <c r="AE32" s="116">
        <f t="shared" si="15"/>
        <v>0</v>
      </c>
      <c r="AF32" s="119">
        <f t="shared" si="16"/>
        <v>0</v>
      </c>
      <c r="AG32" s="125">
        <f t="shared" si="0"/>
        <v>0</v>
      </c>
      <c r="AH32" s="126">
        <f t="shared" si="1"/>
        <v>0</v>
      </c>
      <c r="AI32" s="126">
        <f t="shared" si="2"/>
        <v>0</v>
      </c>
      <c r="AJ32" s="127">
        <f t="shared" si="3"/>
        <v>0</v>
      </c>
      <c r="AK32" s="77">
        <f t="shared" si="17"/>
        <v>0</v>
      </c>
      <c r="AL32" s="114">
        <f>IF(Q32="TB",T32,0)</f>
        <v>0</v>
      </c>
      <c r="AO32" s="68"/>
      <c r="AP32" s="68"/>
      <c r="AX32" s="63"/>
    </row>
    <row r="33" spans="1:50" ht="15.75" thickBot="1" x14ac:dyDescent="0.3">
      <c r="A33" s="298" t="s">
        <v>137</v>
      </c>
      <c r="B33" s="299"/>
      <c r="C33" s="299"/>
      <c r="D33" s="299"/>
      <c r="E33" s="299"/>
      <c r="F33" s="299"/>
      <c r="G33" s="299"/>
      <c r="H33" s="299"/>
      <c r="I33" s="299"/>
      <c r="J33" s="299"/>
      <c r="K33" s="299"/>
      <c r="L33" s="299"/>
      <c r="M33" s="299"/>
      <c r="N33" s="299"/>
      <c r="O33" s="299"/>
      <c r="P33" s="299"/>
      <c r="Q33" s="300"/>
      <c r="R33" s="102"/>
      <c r="S33" s="306" t="s">
        <v>64</v>
      </c>
      <c r="T33" s="307"/>
      <c r="U33" s="13">
        <f t="shared" ref="U33:AF33" si="19">SUM(U4:U32)</f>
        <v>0</v>
      </c>
      <c r="V33" s="20">
        <f t="shared" si="19"/>
        <v>0</v>
      </c>
      <c r="W33" s="20">
        <f t="shared" si="19"/>
        <v>0</v>
      </c>
      <c r="X33" s="118">
        <f t="shared" si="19"/>
        <v>0</v>
      </c>
      <c r="Y33" s="13">
        <f t="shared" si="19"/>
        <v>0</v>
      </c>
      <c r="Z33" s="20">
        <f t="shared" si="19"/>
        <v>0</v>
      </c>
      <c r="AA33" s="20">
        <f t="shared" si="19"/>
        <v>0</v>
      </c>
      <c r="AB33" s="118">
        <f t="shared" si="19"/>
        <v>0</v>
      </c>
      <c r="AC33" s="13">
        <f t="shared" si="19"/>
        <v>0</v>
      </c>
      <c r="AD33" s="20">
        <f t="shared" si="19"/>
        <v>0</v>
      </c>
      <c r="AE33" s="20">
        <f t="shared" si="19"/>
        <v>0</v>
      </c>
      <c r="AF33" s="118">
        <f t="shared" si="19"/>
        <v>0</v>
      </c>
      <c r="AG33" s="140">
        <f t="shared" ref="AG33:AK33" si="20">SUM(AG4:AG32)</f>
        <v>0</v>
      </c>
      <c r="AH33" s="86">
        <f t="shared" si="20"/>
        <v>0</v>
      </c>
      <c r="AI33" s="86">
        <f t="shared" si="20"/>
        <v>0</v>
      </c>
      <c r="AJ33" s="141">
        <f t="shared" si="20"/>
        <v>0</v>
      </c>
      <c r="AK33" s="120">
        <f t="shared" si="20"/>
        <v>0</v>
      </c>
      <c r="AL33" s="120">
        <f t="shared" ref="AL33" si="21">SUM(AL4:AL32)</f>
        <v>0</v>
      </c>
      <c r="AX33" s="24"/>
    </row>
    <row r="34" spans="1:50" ht="15.75" thickBot="1" x14ac:dyDescent="0.3">
      <c r="A34" s="310" t="s">
        <v>140</v>
      </c>
      <c r="B34" s="311"/>
      <c r="C34" s="311"/>
      <c r="D34" s="311"/>
      <c r="E34" s="311"/>
      <c r="F34" s="311"/>
      <c r="G34" s="311"/>
      <c r="H34" s="311"/>
      <c r="I34" s="311"/>
      <c r="J34" s="311"/>
      <c r="K34" s="311"/>
      <c r="L34" s="311"/>
      <c r="M34" s="311"/>
      <c r="N34" s="311"/>
      <c r="O34" s="311"/>
      <c r="P34" s="311"/>
      <c r="Q34" s="312"/>
      <c r="S34" s="308" t="s">
        <v>47</v>
      </c>
      <c r="T34" s="309"/>
      <c r="U34" s="65">
        <v>1</v>
      </c>
      <c r="V34" s="14">
        <f t="shared" ref="V34:AF34" si="22">U34</f>
        <v>1</v>
      </c>
      <c r="W34" s="66">
        <f>V34</f>
        <v>1</v>
      </c>
      <c r="X34" s="90">
        <f>W34</f>
        <v>1</v>
      </c>
      <c r="Y34" s="13">
        <f>X34</f>
        <v>1</v>
      </c>
      <c r="Z34" s="14">
        <f>Y34</f>
        <v>1</v>
      </c>
      <c r="AA34" s="14">
        <f>Z34</f>
        <v>1</v>
      </c>
      <c r="AB34" s="15">
        <f t="shared" ref="AB34" si="23">AA34</f>
        <v>1</v>
      </c>
      <c r="AC34" s="20">
        <f t="shared" ref="AC34:AD34" si="24">AB34</f>
        <v>1</v>
      </c>
      <c r="AD34" s="14">
        <f t="shared" si="24"/>
        <v>1</v>
      </c>
      <c r="AE34" s="14">
        <f t="shared" si="22"/>
        <v>1</v>
      </c>
      <c r="AF34" s="15">
        <f t="shared" si="22"/>
        <v>1</v>
      </c>
      <c r="AG34" s="13">
        <f>AE34</f>
        <v>1</v>
      </c>
      <c r="AH34" s="20">
        <f>AF34</f>
        <v>1</v>
      </c>
      <c r="AI34" s="14">
        <f>AH34</f>
        <v>1</v>
      </c>
      <c r="AJ34" s="15">
        <f>AI34</f>
        <v>1</v>
      </c>
      <c r="AK34" s="121">
        <f>AJ34</f>
        <v>1</v>
      </c>
      <c r="AL34" s="121">
        <f>AK34</f>
        <v>1</v>
      </c>
      <c r="AX34" s="24"/>
    </row>
    <row r="35" spans="1:50" ht="15.75" thickBot="1" x14ac:dyDescent="0.3">
      <c r="S35" s="304" t="s">
        <v>65</v>
      </c>
      <c r="T35" s="305"/>
      <c r="U35" s="10">
        <f t="shared" ref="U35:AK35" si="25">U34*U33</f>
        <v>0</v>
      </c>
      <c r="V35" s="67">
        <f t="shared" ref="V35" si="26">V34*V33</f>
        <v>0</v>
      </c>
      <c r="W35" s="57">
        <f>W34*W33</f>
        <v>0</v>
      </c>
      <c r="X35" s="91">
        <f t="shared" ref="X35:AD35" si="27">X34*X33</f>
        <v>0</v>
      </c>
      <c r="Y35" s="93">
        <f>Y34*Y33</f>
        <v>0</v>
      </c>
      <c r="Z35" s="31">
        <f>Z34*Z33</f>
        <v>0</v>
      </c>
      <c r="AA35" s="32">
        <f t="shared" si="27"/>
        <v>0</v>
      </c>
      <c r="AB35" s="94">
        <f t="shared" si="27"/>
        <v>0</v>
      </c>
      <c r="AC35" s="92">
        <f t="shared" si="27"/>
        <v>0</v>
      </c>
      <c r="AD35" s="11">
        <f t="shared" si="27"/>
        <v>0</v>
      </c>
      <c r="AE35" s="58">
        <f t="shared" si="25"/>
        <v>0</v>
      </c>
      <c r="AF35" s="12">
        <f t="shared" si="25"/>
        <v>0</v>
      </c>
      <c r="AG35" s="142">
        <f t="shared" si="25"/>
        <v>0</v>
      </c>
      <c r="AH35" s="28">
        <f t="shared" si="25"/>
        <v>0</v>
      </c>
      <c r="AI35" s="29">
        <f t="shared" si="25"/>
        <v>0</v>
      </c>
      <c r="AJ35" s="30">
        <f t="shared" si="25"/>
        <v>0</v>
      </c>
      <c r="AK35" s="122">
        <f t="shared" si="25"/>
        <v>0</v>
      </c>
      <c r="AL35" s="137">
        <f t="shared" ref="AL35" si="28">AL34*AL33</f>
        <v>0</v>
      </c>
      <c r="AX35" s="24"/>
    </row>
    <row r="36" spans="1:50" ht="15.75" thickBot="1" x14ac:dyDescent="0.3">
      <c r="AF36" s="9"/>
      <c r="AG36" s="138"/>
      <c r="AH36" s="138"/>
      <c r="AI36" s="138"/>
      <c r="AJ36" s="138"/>
    </row>
    <row r="37" spans="1:50" ht="16.5" thickBot="1" x14ac:dyDescent="0.3">
      <c r="B37" s="301" t="s">
        <v>75</v>
      </c>
      <c r="C37" s="302"/>
      <c r="D37" s="302"/>
      <c r="E37" s="302"/>
      <c r="F37" s="302"/>
      <c r="G37" s="302"/>
      <c r="H37" s="302"/>
      <c r="I37" s="302"/>
      <c r="J37" s="302"/>
      <c r="K37" s="302"/>
      <c r="L37" s="302"/>
      <c r="M37" s="303"/>
      <c r="S37" s="21"/>
      <c r="T37" s="25"/>
      <c r="U37" s="25"/>
      <c r="V37" s="25"/>
      <c r="W37" s="25"/>
    </row>
    <row r="38" spans="1:50" ht="15.75" customHeight="1" thickBot="1" x14ac:dyDescent="0.35">
      <c r="B38" s="147" t="s">
        <v>73</v>
      </c>
      <c r="C38" s="148"/>
      <c r="D38" s="149"/>
      <c r="E38" s="222" t="s">
        <v>53</v>
      </c>
      <c r="F38" s="148"/>
      <c r="G38" s="149"/>
      <c r="H38" s="111"/>
      <c r="I38" s="222" t="s">
        <v>51</v>
      </c>
      <c r="J38" s="148"/>
      <c r="K38" s="149"/>
      <c r="L38" s="222" t="s">
        <v>50</v>
      </c>
      <c r="M38" s="223"/>
      <c r="S38" s="229" t="s">
        <v>70</v>
      </c>
      <c r="T38" s="230"/>
      <c r="U38" s="230"/>
      <c r="V38" s="230"/>
      <c r="W38" s="230"/>
      <c r="X38" s="230"/>
      <c r="Y38" s="230"/>
      <c r="Z38" s="230"/>
      <c r="AA38" s="230"/>
      <c r="AB38" s="230"/>
      <c r="AC38" s="230"/>
      <c r="AD38" s="231"/>
    </row>
    <row r="39" spans="1:50" ht="16.5" customHeight="1" x14ac:dyDescent="0.25">
      <c r="B39" s="154"/>
      <c r="C39" s="155"/>
      <c r="D39" s="155"/>
      <c r="E39" s="155" t="s">
        <v>134</v>
      </c>
      <c r="F39" s="155"/>
      <c r="G39" s="155"/>
      <c r="H39" s="110"/>
      <c r="I39" s="154">
        <f>(9/12)*(15/12)</f>
        <v>0.9375</v>
      </c>
      <c r="J39" s="155"/>
      <c r="K39" s="225"/>
      <c r="L39" s="224">
        <f>I39*B39</f>
        <v>0</v>
      </c>
      <c r="M39" s="225"/>
      <c r="S39" s="226" t="s">
        <v>58</v>
      </c>
      <c r="T39" s="227" t="s">
        <v>71</v>
      </c>
      <c r="U39" s="227"/>
      <c r="V39" s="227"/>
      <c r="W39" s="227"/>
      <c r="X39" s="227"/>
      <c r="Y39" s="227"/>
      <c r="Z39" s="227"/>
      <c r="AA39" s="227"/>
      <c r="AB39" s="227"/>
      <c r="AC39" s="227"/>
      <c r="AD39" s="228"/>
    </row>
    <row r="40" spans="1:50" ht="15.75" customHeight="1" x14ac:dyDescent="0.25">
      <c r="B40" s="150"/>
      <c r="C40" s="151"/>
      <c r="D40" s="151"/>
      <c r="E40" s="151" t="s">
        <v>52</v>
      </c>
      <c r="F40" s="151"/>
      <c r="G40" s="151"/>
      <c r="H40" s="19"/>
      <c r="I40" s="150">
        <f>(24/12)*(24/12)</f>
        <v>4</v>
      </c>
      <c r="J40" s="151"/>
      <c r="K40" s="152"/>
      <c r="L40" s="153">
        <f>I40*B40</f>
        <v>0</v>
      </c>
      <c r="M40" s="152"/>
      <c r="S40" s="173"/>
      <c r="T40" s="171" t="s">
        <v>120</v>
      </c>
      <c r="U40" s="171"/>
      <c r="V40" s="171"/>
      <c r="W40" s="171"/>
      <c r="X40" s="171"/>
      <c r="Y40" s="171"/>
      <c r="Z40" s="171"/>
      <c r="AA40" s="171"/>
      <c r="AB40" s="171"/>
      <c r="AC40" s="171"/>
      <c r="AD40" s="172"/>
    </row>
    <row r="41" spans="1:50" ht="15.75" customHeight="1" x14ac:dyDescent="0.25">
      <c r="B41" s="150"/>
      <c r="C41" s="151"/>
      <c r="D41" s="151"/>
      <c r="E41" s="151" t="s">
        <v>133</v>
      </c>
      <c r="F41" s="151"/>
      <c r="G41" s="151"/>
      <c r="H41" s="19"/>
      <c r="I41" s="150">
        <f>(30/12)*(30/12)</f>
        <v>6.25</v>
      </c>
      <c r="J41" s="151"/>
      <c r="K41" s="152"/>
      <c r="L41" s="153">
        <f>I41*B41</f>
        <v>0</v>
      </c>
      <c r="M41" s="152"/>
      <c r="S41" s="26" t="s">
        <v>59</v>
      </c>
      <c r="T41" s="220" t="s">
        <v>60</v>
      </c>
      <c r="U41" s="220"/>
      <c r="V41" s="220"/>
      <c r="W41" s="220"/>
      <c r="X41" s="220"/>
      <c r="Y41" s="220"/>
      <c r="Z41" s="220"/>
      <c r="AA41" s="220"/>
      <c r="AB41" s="220"/>
      <c r="AC41" s="220"/>
      <c r="AD41" s="221"/>
    </row>
    <row r="42" spans="1:50" x14ac:dyDescent="0.25">
      <c r="B42" s="150"/>
      <c r="C42" s="151"/>
      <c r="D42" s="151"/>
      <c r="E42" s="151" t="s">
        <v>54</v>
      </c>
      <c r="F42" s="151"/>
      <c r="G42" s="151"/>
      <c r="H42" s="19"/>
      <c r="I42" s="150">
        <f>(30/12)*(36/12)</f>
        <v>7.5</v>
      </c>
      <c r="J42" s="151"/>
      <c r="K42" s="152"/>
      <c r="L42" s="153">
        <f t="shared" ref="L42:L43" si="29">I42*B42</f>
        <v>0</v>
      </c>
      <c r="M42" s="152"/>
      <c r="S42" s="26" t="s">
        <v>61</v>
      </c>
      <c r="T42" s="167" t="s">
        <v>72</v>
      </c>
      <c r="U42" s="167"/>
      <c r="V42" s="167"/>
      <c r="W42" s="167"/>
      <c r="X42" s="167"/>
      <c r="Y42" s="167"/>
      <c r="Z42" s="167"/>
      <c r="AA42" s="167"/>
      <c r="AB42" s="167"/>
      <c r="AC42" s="167"/>
      <c r="AD42" s="168"/>
      <c r="AE42" s="21"/>
      <c r="AF42" s="24"/>
    </row>
    <row r="43" spans="1:50" ht="15" customHeight="1" thickBot="1" x14ac:dyDescent="0.3">
      <c r="B43" s="143"/>
      <c r="C43" s="144"/>
      <c r="D43" s="144"/>
      <c r="E43" s="144" t="s">
        <v>132</v>
      </c>
      <c r="F43" s="144"/>
      <c r="G43" s="144"/>
      <c r="H43" s="43"/>
      <c r="I43" s="143">
        <f>(36/12)*(36/12)</f>
        <v>9</v>
      </c>
      <c r="J43" s="144"/>
      <c r="K43" s="145"/>
      <c r="L43" s="146">
        <f t="shared" si="29"/>
        <v>0</v>
      </c>
      <c r="M43" s="145"/>
      <c r="S43" s="173" t="s">
        <v>62</v>
      </c>
      <c r="T43" s="169" t="s">
        <v>122</v>
      </c>
      <c r="U43" s="169"/>
      <c r="V43" s="169"/>
      <c r="W43" s="169"/>
      <c r="X43" s="169"/>
      <c r="Y43" s="169"/>
      <c r="Z43" s="169"/>
      <c r="AA43" s="169"/>
      <c r="AB43" s="169"/>
      <c r="AC43" s="169"/>
      <c r="AD43" s="170"/>
      <c r="AE43" s="24"/>
      <c r="AF43" s="24"/>
    </row>
    <row r="44" spans="1:50" ht="15" customHeight="1" thickBot="1" x14ac:dyDescent="0.3">
      <c r="I44" s="232" t="s">
        <v>80</v>
      </c>
      <c r="J44" s="233"/>
      <c r="K44" s="234"/>
      <c r="L44" s="165">
        <f>SUM(L39:M43)</f>
        <v>0</v>
      </c>
      <c r="M44" s="166"/>
      <c r="O44" s="24"/>
      <c r="S44" s="173"/>
      <c r="T44" s="171" t="s">
        <v>68</v>
      </c>
      <c r="U44" s="171"/>
      <c r="V44" s="171"/>
      <c r="W44" s="171"/>
      <c r="X44" s="171"/>
      <c r="Y44" s="171"/>
      <c r="Z44" s="171"/>
      <c r="AA44" s="171"/>
      <c r="AB44" s="171"/>
      <c r="AC44" s="171"/>
      <c r="AD44" s="172"/>
      <c r="AE44" s="24"/>
      <c r="AF44" s="24"/>
    </row>
    <row r="45" spans="1:50" x14ac:dyDescent="0.25">
      <c r="S45" s="173" t="s">
        <v>63</v>
      </c>
      <c r="T45" s="193" t="s">
        <v>97</v>
      </c>
      <c r="U45" s="194"/>
      <c r="V45" s="194"/>
      <c r="W45" s="194"/>
      <c r="X45" s="194"/>
      <c r="Y45" s="194"/>
      <c r="Z45" s="194"/>
      <c r="AA45" s="194"/>
      <c r="AB45" s="194"/>
      <c r="AC45" s="194"/>
      <c r="AD45" s="195"/>
    </row>
    <row r="46" spans="1:50" ht="19.5" customHeight="1" x14ac:dyDescent="0.25">
      <c r="S46" s="173"/>
      <c r="T46" s="198" t="s">
        <v>67</v>
      </c>
      <c r="U46" s="199"/>
      <c r="V46" s="199"/>
      <c r="W46" s="199"/>
      <c r="X46" s="199"/>
      <c r="Y46" s="199"/>
      <c r="Z46" s="199"/>
      <c r="AA46" s="199"/>
      <c r="AB46" s="199"/>
      <c r="AC46" s="199"/>
      <c r="AD46" s="200"/>
    </row>
    <row r="47" spans="1:50" x14ac:dyDescent="0.25">
      <c r="S47" s="173"/>
      <c r="T47" s="178" t="s">
        <v>88</v>
      </c>
      <c r="U47" s="179"/>
      <c r="V47" s="179"/>
      <c r="W47" s="179"/>
      <c r="X47" s="179"/>
      <c r="Y47" s="179"/>
      <c r="Z47" s="179"/>
      <c r="AA47" s="179"/>
      <c r="AB47" s="179"/>
      <c r="AC47" s="179"/>
      <c r="AD47" s="180"/>
      <c r="AH47" s="24"/>
    </row>
    <row r="48" spans="1:50" x14ac:dyDescent="0.25">
      <c r="P48" s="24"/>
      <c r="S48" s="27" t="s">
        <v>82</v>
      </c>
      <c r="T48" s="196" t="s">
        <v>81</v>
      </c>
      <c r="U48" s="196"/>
      <c r="V48" s="196"/>
      <c r="W48" s="196"/>
      <c r="X48" s="196"/>
      <c r="Y48" s="196"/>
      <c r="Z48" s="196"/>
      <c r="AA48" s="196"/>
      <c r="AB48" s="196"/>
      <c r="AC48" s="196"/>
      <c r="AD48" s="197"/>
    </row>
    <row r="49" spans="12:45" ht="15" customHeight="1" x14ac:dyDescent="0.25">
      <c r="N49" s="24"/>
      <c r="S49" s="190" t="s">
        <v>74</v>
      </c>
      <c r="T49" s="238" t="s">
        <v>98</v>
      </c>
      <c r="U49" s="238"/>
      <c r="V49" s="238"/>
      <c r="W49" s="238"/>
      <c r="X49" s="238"/>
      <c r="Y49" s="238"/>
      <c r="Z49" s="238"/>
      <c r="AA49" s="238"/>
      <c r="AB49" s="238"/>
      <c r="AC49" s="238"/>
      <c r="AD49" s="239"/>
    </row>
    <row r="50" spans="12:45" ht="15" customHeight="1" x14ac:dyDescent="0.25">
      <c r="N50" s="24"/>
      <c r="S50" s="191"/>
      <c r="T50" s="240"/>
      <c r="U50" s="240"/>
      <c r="V50" s="240"/>
      <c r="W50" s="240"/>
      <c r="X50" s="240"/>
      <c r="Y50" s="240"/>
      <c r="Z50" s="240"/>
      <c r="AA50" s="240"/>
      <c r="AB50" s="240"/>
      <c r="AC50" s="240"/>
      <c r="AD50" s="241"/>
    </row>
    <row r="51" spans="12:45" ht="15" customHeight="1" x14ac:dyDescent="0.25">
      <c r="M51" s="24"/>
      <c r="S51" s="191"/>
      <c r="T51" s="240"/>
      <c r="U51" s="240"/>
      <c r="V51" s="240"/>
      <c r="W51" s="240"/>
      <c r="X51" s="240"/>
      <c r="Y51" s="240"/>
      <c r="Z51" s="240"/>
      <c r="AA51" s="240"/>
      <c r="AB51" s="240"/>
      <c r="AC51" s="240"/>
      <c r="AD51" s="241"/>
    </row>
    <row r="52" spans="12:45" ht="15.75" thickBot="1" x14ac:dyDescent="0.3">
      <c r="S52" s="192"/>
      <c r="T52" s="242"/>
      <c r="U52" s="242"/>
      <c r="V52" s="242"/>
      <c r="W52" s="242"/>
      <c r="X52" s="242"/>
      <c r="Y52" s="242"/>
      <c r="Z52" s="242"/>
      <c r="AA52" s="242"/>
      <c r="AB52" s="242"/>
      <c r="AC52" s="242"/>
      <c r="AD52" s="243"/>
    </row>
    <row r="53" spans="12:45" ht="15.75" customHeight="1" thickBot="1" x14ac:dyDescent="0.3">
      <c r="X53" s="22"/>
    </row>
    <row r="54" spans="12:45" ht="19.5" customHeight="1" thickBot="1" x14ac:dyDescent="0.35">
      <c r="S54" s="159" t="s">
        <v>90</v>
      </c>
      <c r="T54" s="160"/>
      <c r="U54" s="160"/>
      <c r="V54" s="160"/>
      <c r="W54" s="160"/>
      <c r="X54" s="161"/>
      <c r="Y54" s="23"/>
      <c r="Z54" s="23"/>
      <c r="AA54" s="250" t="s">
        <v>69</v>
      </c>
      <c r="AB54" s="251"/>
      <c r="AC54" s="251"/>
      <c r="AD54" s="251"/>
      <c r="AE54" s="251"/>
      <c r="AF54" s="252"/>
      <c r="AH54" s="270" t="s">
        <v>96</v>
      </c>
      <c r="AI54" s="271"/>
      <c r="AJ54" s="271"/>
      <c r="AK54" s="271"/>
      <c r="AL54" s="135"/>
      <c r="AM54" s="270" t="s">
        <v>94</v>
      </c>
      <c r="AN54" s="271"/>
      <c r="AO54" s="271"/>
      <c r="AP54" s="271"/>
      <c r="AQ54" s="271"/>
      <c r="AR54" s="277"/>
      <c r="AS54" s="64"/>
    </row>
    <row r="55" spans="12:45" ht="15" customHeight="1" x14ac:dyDescent="0.25">
      <c r="S55" s="162" t="s">
        <v>93</v>
      </c>
      <c r="T55" s="163"/>
      <c r="U55" s="163"/>
      <c r="V55" s="163"/>
      <c r="W55" s="163"/>
      <c r="X55" s="164"/>
      <c r="Y55" s="23"/>
      <c r="Z55" s="23"/>
      <c r="AA55" s="244" t="s">
        <v>76</v>
      </c>
      <c r="AB55" s="245"/>
      <c r="AC55" s="245"/>
      <c r="AD55" s="245"/>
      <c r="AE55" s="245"/>
      <c r="AF55" s="246"/>
      <c r="AM55" s="260" t="s">
        <v>91</v>
      </c>
      <c r="AN55" s="261"/>
      <c r="AO55" s="261"/>
      <c r="AP55" s="261"/>
      <c r="AQ55" s="261"/>
      <c r="AR55" s="262"/>
    </row>
    <row r="56" spans="12:45" ht="15" customHeight="1" thickBot="1" x14ac:dyDescent="0.3">
      <c r="P56" s="24"/>
      <c r="S56" s="162"/>
      <c r="T56" s="163"/>
      <c r="U56" s="163"/>
      <c r="V56" s="163"/>
      <c r="W56" s="163"/>
      <c r="X56" s="164"/>
      <c r="AA56" s="247"/>
      <c r="AB56" s="248"/>
      <c r="AC56" s="248"/>
      <c r="AD56" s="248"/>
      <c r="AE56" s="248"/>
      <c r="AF56" s="249"/>
      <c r="AM56" s="263"/>
      <c r="AN56" s="264"/>
      <c r="AO56" s="264"/>
      <c r="AP56" s="264"/>
      <c r="AQ56" s="264"/>
      <c r="AR56" s="265"/>
    </row>
    <row r="57" spans="12:45" x14ac:dyDescent="0.25">
      <c r="S57" s="162"/>
      <c r="T57" s="163"/>
      <c r="U57" s="163"/>
      <c r="V57" s="163"/>
      <c r="W57" s="163"/>
      <c r="X57" s="164"/>
      <c r="Y57" s="22"/>
      <c r="Z57" s="22"/>
      <c r="AA57" s="253" t="s">
        <v>57</v>
      </c>
      <c r="AB57" s="245"/>
      <c r="AC57" s="245"/>
      <c r="AD57" s="245"/>
      <c r="AE57" s="245"/>
      <c r="AF57" s="246"/>
      <c r="AM57" s="272" t="s">
        <v>83</v>
      </c>
      <c r="AN57" s="273"/>
      <c r="AO57" s="273"/>
      <c r="AP57" s="273"/>
      <c r="AQ57" s="273"/>
      <c r="AR57" s="274"/>
    </row>
    <row r="58" spans="12:45" x14ac:dyDescent="0.25">
      <c r="S58" s="162"/>
      <c r="T58" s="163"/>
      <c r="U58" s="163"/>
      <c r="V58" s="163"/>
      <c r="W58" s="163"/>
      <c r="X58" s="164"/>
      <c r="Y58" s="22"/>
      <c r="Z58" s="22"/>
      <c r="AA58" s="174" t="s">
        <v>77</v>
      </c>
      <c r="AB58" s="175"/>
      <c r="AC58" s="175"/>
      <c r="AD58" s="175"/>
      <c r="AE58" s="175"/>
      <c r="AF58" s="176"/>
      <c r="AM58" s="275" t="s">
        <v>89</v>
      </c>
      <c r="AN58" s="276"/>
      <c r="AO58" s="276"/>
      <c r="AP58" s="276"/>
      <c r="AQ58" s="266" t="s">
        <v>85</v>
      </c>
      <c r="AR58" s="267"/>
    </row>
    <row r="59" spans="12:45" x14ac:dyDescent="0.25">
      <c r="S59" s="162"/>
      <c r="T59" s="163"/>
      <c r="U59" s="163"/>
      <c r="V59" s="163"/>
      <c r="W59" s="163"/>
      <c r="X59" s="164"/>
      <c r="Y59" s="22"/>
      <c r="Z59" s="22"/>
      <c r="AA59" s="177"/>
      <c r="AB59" s="175"/>
      <c r="AC59" s="175"/>
      <c r="AD59" s="175"/>
      <c r="AE59" s="175"/>
      <c r="AF59" s="176"/>
      <c r="AM59" s="278" t="s">
        <v>84</v>
      </c>
      <c r="AN59" s="268"/>
      <c r="AO59" s="268"/>
      <c r="AP59" s="268"/>
      <c r="AQ59" s="268"/>
      <c r="AR59" s="269"/>
    </row>
    <row r="60" spans="12:45" ht="15" customHeight="1" x14ac:dyDescent="0.25">
      <c r="S60" s="162"/>
      <c r="T60" s="163"/>
      <c r="U60" s="163"/>
      <c r="V60" s="163"/>
      <c r="W60" s="163"/>
      <c r="X60" s="164"/>
      <c r="AA60" s="177"/>
      <c r="AB60" s="175"/>
      <c r="AC60" s="175"/>
      <c r="AD60" s="175"/>
      <c r="AE60" s="175"/>
      <c r="AF60" s="176"/>
      <c r="AM60" s="235" t="s">
        <v>86</v>
      </c>
      <c r="AN60" s="236"/>
      <c r="AO60" s="236"/>
      <c r="AP60" s="236"/>
      <c r="AQ60" s="236"/>
      <c r="AR60" s="237"/>
    </row>
    <row r="61" spans="12:45" ht="15.75" thickBot="1" x14ac:dyDescent="0.3">
      <c r="L61" t="s">
        <v>92</v>
      </c>
      <c r="S61" s="162"/>
      <c r="T61" s="163"/>
      <c r="U61" s="163"/>
      <c r="V61" s="163"/>
      <c r="W61" s="163"/>
      <c r="X61" s="164"/>
      <c r="AA61" s="177"/>
      <c r="AB61" s="175"/>
      <c r="AC61" s="175"/>
      <c r="AD61" s="175"/>
      <c r="AE61" s="175"/>
      <c r="AF61" s="176"/>
      <c r="AM61" s="254" t="s">
        <v>87</v>
      </c>
      <c r="AN61" s="255"/>
      <c r="AO61" s="255"/>
      <c r="AP61" s="255"/>
      <c r="AQ61" s="255"/>
      <c r="AR61" s="256"/>
    </row>
    <row r="62" spans="12:45" ht="15.75" customHeight="1" thickBot="1" x14ac:dyDescent="0.3">
      <c r="S62" s="181" t="s">
        <v>95</v>
      </c>
      <c r="T62" s="182"/>
      <c r="U62" s="182"/>
      <c r="V62" s="182"/>
      <c r="W62" s="182"/>
      <c r="X62" s="183"/>
      <c r="AA62" s="174" t="s">
        <v>78</v>
      </c>
      <c r="AB62" s="175"/>
      <c r="AC62" s="175"/>
      <c r="AD62" s="175"/>
      <c r="AE62" s="175"/>
      <c r="AF62" s="176"/>
      <c r="AM62" s="257"/>
      <c r="AN62" s="258"/>
      <c r="AO62" s="258"/>
      <c r="AP62" s="258"/>
      <c r="AQ62" s="258"/>
      <c r="AR62" s="259"/>
    </row>
    <row r="63" spans="12:45" x14ac:dyDescent="0.25">
      <c r="S63" s="184"/>
      <c r="T63" s="185"/>
      <c r="U63" s="185"/>
      <c r="V63" s="185"/>
      <c r="W63" s="185"/>
      <c r="X63" s="186"/>
      <c r="AA63" s="177"/>
      <c r="AB63" s="175"/>
      <c r="AC63" s="175"/>
      <c r="AD63" s="175"/>
      <c r="AE63" s="175"/>
      <c r="AF63" s="176"/>
    </row>
    <row r="64" spans="12:45" x14ac:dyDescent="0.25">
      <c r="S64" s="184"/>
      <c r="T64" s="185"/>
      <c r="U64" s="185"/>
      <c r="V64" s="185"/>
      <c r="W64" s="185"/>
      <c r="X64" s="186"/>
      <c r="AA64" s="177"/>
      <c r="AB64" s="175"/>
      <c r="AC64" s="175"/>
      <c r="AD64" s="175"/>
      <c r="AE64" s="175"/>
      <c r="AF64" s="176"/>
    </row>
    <row r="65" spans="19:33" x14ac:dyDescent="0.25">
      <c r="S65" s="184"/>
      <c r="T65" s="185"/>
      <c r="U65" s="185"/>
      <c r="V65" s="185"/>
      <c r="W65" s="185"/>
      <c r="X65" s="186"/>
      <c r="AA65" s="177"/>
      <c r="AB65" s="175"/>
      <c r="AC65" s="175"/>
      <c r="AD65" s="175"/>
      <c r="AE65" s="175"/>
      <c r="AF65" s="176"/>
    </row>
    <row r="66" spans="19:33" ht="15.75" thickBot="1" x14ac:dyDescent="0.3">
      <c r="S66" s="187"/>
      <c r="T66" s="188"/>
      <c r="U66" s="188"/>
      <c r="V66" s="188"/>
      <c r="W66" s="188"/>
      <c r="X66" s="189"/>
      <c r="AA66" s="156" t="s">
        <v>79</v>
      </c>
      <c r="AB66" s="157"/>
      <c r="AC66" s="157"/>
      <c r="AD66" s="157"/>
      <c r="AE66" s="157"/>
      <c r="AF66" s="158"/>
    </row>
    <row r="68" spans="19:33" x14ac:dyDescent="0.25">
      <c r="AG68" s="24"/>
    </row>
    <row r="69" spans="19:33" x14ac:dyDescent="0.25">
      <c r="AG69" s="24"/>
    </row>
    <row r="70" spans="19:33" x14ac:dyDescent="0.25">
      <c r="AG70" s="24"/>
    </row>
    <row r="71" spans="19:33" x14ac:dyDescent="0.25">
      <c r="AG71" s="24"/>
    </row>
  </sheetData>
  <mergeCells count="97">
    <mergeCell ref="AO14:AP14"/>
    <mergeCell ref="AP15:AP16"/>
    <mergeCell ref="AO15:AO16"/>
    <mergeCell ref="A33:Q33"/>
    <mergeCell ref="B37:M37"/>
    <mergeCell ref="S35:T35"/>
    <mergeCell ref="S33:T33"/>
    <mergeCell ref="S34:T34"/>
    <mergeCell ref="A34:Q34"/>
    <mergeCell ref="AR2:AS2"/>
    <mergeCell ref="AR3:AS3"/>
    <mergeCell ref="AR4:AS4"/>
    <mergeCell ref="AR5:AS5"/>
    <mergeCell ref="AR6:AS6"/>
    <mergeCell ref="AQ14:AQ16"/>
    <mergeCell ref="AR20:AS20"/>
    <mergeCell ref="AT14:AV19"/>
    <mergeCell ref="AR12:AS12"/>
    <mergeCell ref="AR13:AS13"/>
    <mergeCell ref="AR14:AS16"/>
    <mergeCell ref="AR17:AS17"/>
    <mergeCell ref="AR18:AS18"/>
    <mergeCell ref="AR19:AS19"/>
    <mergeCell ref="AR7:AS7"/>
    <mergeCell ref="AR8:AS8"/>
    <mergeCell ref="AR9:AS9"/>
    <mergeCell ref="AR10:AS10"/>
    <mergeCell ref="AR11:AS11"/>
    <mergeCell ref="I44:K44"/>
    <mergeCell ref="AM60:AR60"/>
    <mergeCell ref="AA58:AF61"/>
    <mergeCell ref="T49:AD52"/>
    <mergeCell ref="AA55:AF56"/>
    <mergeCell ref="AA54:AF54"/>
    <mergeCell ref="AA57:AF57"/>
    <mergeCell ref="AM61:AR62"/>
    <mergeCell ref="AM55:AR56"/>
    <mergeCell ref="AQ58:AR59"/>
    <mergeCell ref="AH54:AK54"/>
    <mergeCell ref="AM57:AR57"/>
    <mergeCell ref="AM58:AP58"/>
    <mergeCell ref="AM54:AR54"/>
    <mergeCell ref="AM59:AP59"/>
    <mergeCell ref="T41:AD41"/>
    <mergeCell ref="L38:M38"/>
    <mergeCell ref="L39:M39"/>
    <mergeCell ref="E38:G38"/>
    <mergeCell ref="E39:G39"/>
    <mergeCell ref="L41:M41"/>
    <mergeCell ref="E41:G41"/>
    <mergeCell ref="I39:K39"/>
    <mergeCell ref="S39:S40"/>
    <mergeCell ref="I38:K38"/>
    <mergeCell ref="I40:K40"/>
    <mergeCell ref="T39:AD39"/>
    <mergeCell ref="T40:AD40"/>
    <mergeCell ref="L40:M40"/>
    <mergeCell ref="S38:AD38"/>
    <mergeCell ref="T2:T3"/>
    <mergeCell ref="Q2:Q3"/>
    <mergeCell ref="O2:P2"/>
    <mergeCell ref="T1:AK1"/>
    <mergeCell ref="K2:N2"/>
    <mergeCell ref="AG2:AJ2"/>
    <mergeCell ref="A1:P1"/>
    <mergeCell ref="B2:J2"/>
    <mergeCell ref="U2:AF2"/>
    <mergeCell ref="AA66:AF66"/>
    <mergeCell ref="S54:X54"/>
    <mergeCell ref="S55:X61"/>
    <mergeCell ref="L44:M44"/>
    <mergeCell ref="T42:AD42"/>
    <mergeCell ref="T43:AD43"/>
    <mergeCell ref="T44:AD44"/>
    <mergeCell ref="S43:S44"/>
    <mergeCell ref="AA62:AF65"/>
    <mergeCell ref="T47:AD47"/>
    <mergeCell ref="S62:X66"/>
    <mergeCell ref="S49:S52"/>
    <mergeCell ref="S45:S47"/>
    <mergeCell ref="T45:AD45"/>
    <mergeCell ref="T48:AD48"/>
    <mergeCell ref="T46:AD46"/>
    <mergeCell ref="B43:D43"/>
    <mergeCell ref="E43:G43"/>
    <mergeCell ref="I43:K43"/>
    <mergeCell ref="L43:M43"/>
    <mergeCell ref="B38:D38"/>
    <mergeCell ref="B42:D42"/>
    <mergeCell ref="E42:G42"/>
    <mergeCell ref="I42:K42"/>
    <mergeCell ref="L42:M42"/>
    <mergeCell ref="I41:K41"/>
    <mergeCell ref="E40:G40"/>
    <mergeCell ref="B39:D39"/>
    <mergeCell ref="B40:D40"/>
    <mergeCell ref="B41:D41"/>
  </mergeCells>
  <conditionalFormatting sqref="AA4:AC32 S4:U32 AE4:AK32">
    <cfRule type="expression" dxfId="19" priority="21">
      <formula>IF($Q4="TB",1,0)</formula>
    </cfRule>
    <cfRule type="expression" dxfId="18" priority="22">
      <formula>IF($Q4="JB",1,0)</formula>
    </cfRule>
  </conditionalFormatting>
  <conditionalFormatting sqref="AX4:AX32">
    <cfRule type="expression" dxfId="17" priority="11">
      <formula>IF($Q4="TB",1,0)</formula>
    </cfRule>
    <cfRule type="expression" dxfId="16" priority="12">
      <formula>IF($Q4="JB",1,0)</formula>
    </cfRule>
  </conditionalFormatting>
  <conditionalFormatting sqref="V4:V32">
    <cfRule type="expression" dxfId="15" priority="17">
      <formula>IF($Q4="TB",1,0)</formula>
    </cfRule>
    <cfRule type="expression" dxfId="14" priority="18">
      <formula>IF($Q4="JB",1,0)</formula>
    </cfRule>
  </conditionalFormatting>
  <conditionalFormatting sqref="X4:X32">
    <cfRule type="expression" dxfId="13" priority="15">
      <formula>IF($Q4="TB",1,0)</formula>
    </cfRule>
    <cfRule type="expression" dxfId="12" priority="16">
      <formula>IF($Q4="JB",1,0)</formula>
    </cfRule>
  </conditionalFormatting>
  <conditionalFormatting sqref="AD4:AD32">
    <cfRule type="expression" dxfId="11" priority="5">
      <formula>IF($Q4="TB",1,0)</formula>
    </cfRule>
    <cfRule type="expression" dxfId="10" priority="6">
      <formula>IF($Q4="JB",1,0)</formula>
    </cfRule>
  </conditionalFormatting>
  <conditionalFormatting sqref="W4:W32">
    <cfRule type="expression" dxfId="9" priority="13">
      <formula>IF($Q4="TB",1,0)</formula>
    </cfRule>
    <cfRule type="expression" dxfId="8" priority="14">
      <formula>IF($Q4="JB",1,0)</formula>
    </cfRule>
  </conditionalFormatting>
  <conditionalFormatting sqref="Y4:Z32">
    <cfRule type="expression" dxfId="7" priority="9">
      <formula>IF($Q4="TB",1,0)</formula>
    </cfRule>
    <cfRule type="expression" dxfId="6" priority="10">
      <formula>IF($Q4="JB",1,0)</formula>
    </cfRule>
  </conditionalFormatting>
  <conditionalFormatting sqref="AA4:AA32">
    <cfRule type="expression" dxfId="5" priority="7">
      <formula>IF($Q4="TB",1,0)</formula>
    </cfRule>
    <cfRule type="expression" dxfId="4" priority="8">
      <formula>IF($Q4="JB",1,0)</formula>
    </cfRule>
  </conditionalFormatting>
  <conditionalFormatting sqref="S4:AK32">
    <cfRule type="expression" dxfId="3" priority="4">
      <formula>IF($Q4="IP",1,0)</formula>
    </cfRule>
  </conditionalFormatting>
  <conditionalFormatting sqref="AL4:AL32">
    <cfRule type="expression" dxfId="2" priority="2">
      <formula>IF($Q4="TB",1,0)</formula>
    </cfRule>
    <cfRule type="expression" dxfId="1" priority="3">
      <formula>IF($Q4="JB",1,0)</formula>
    </cfRule>
  </conditionalFormatting>
  <conditionalFormatting sqref="AL4:AL32">
    <cfRule type="expression" dxfId="0" priority="1">
      <formula>IF($Q4="IP",1,0)</formula>
    </cfRule>
  </conditionalFormatting>
  <pageMargins left="0.7" right="0.7" top="0.75" bottom="0.75" header="0.3" footer="0.3"/>
  <pageSetup paperSize="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row r="1" spans="1:1" x14ac:dyDescent="0.25">
      <c r="A1" s="124" t="s">
        <v>130</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26599146602E438725CC2BDADDAB9E" ma:contentTypeVersion="3" ma:contentTypeDescription="Create a new document." ma:contentTypeScope="" ma:versionID="99d6c25359eab939e636f11c3f7125ee">
  <xsd:schema xmlns:xsd="http://www.w3.org/2001/XMLSchema" xmlns:xs="http://www.w3.org/2001/XMLSchema" xmlns:p="http://schemas.microsoft.com/office/2006/metadata/properties" xmlns:ns2="http://schemas.microsoft.com/sharepoint/v4" xmlns:ns4="9b912106-e422-402d-acfd-48533fa8792c" targetNamespace="http://schemas.microsoft.com/office/2006/metadata/properties" ma:root="true" ma:fieldsID="68ad7925d509e0c6768ac22796dc6a86" ns2:_="" ns4:_="">
    <xsd:import namespace="http://schemas.microsoft.com/sharepoint/v4"/>
    <xsd:import namespace="9b912106-e422-402d-acfd-48533fa8792c"/>
    <xsd:element name="properties">
      <xsd:complexType>
        <xsd:sequence>
          <xsd:element name="documentManagement">
            <xsd:complexType>
              <xsd:all>
                <xsd:element ref="ns2:IconOverlay" minOccurs="0"/>
                <xsd:element ref="ns4:Effectiv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912106-e422-402d-acfd-48533fa8792c" elementFormDefault="qualified">
    <xsd:import namespace="http://schemas.microsoft.com/office/2006/documentManagement/types"/>
    <xsd:import namespace="http://schemas.microsoft.com/office/infopath/2007/PartnerControls"/>
    <xsd:element name="EffectiveDate" ma:index="10" nillable="true" ma:displayName="Effective Date" ma:format="DateOnly" ma:internalName="Effectiv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Description"/>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EffectiveDate xmlns="9b912106-e422-402d-acfd-48533fa8792c" xsi:nil="true"/>
  </documentManagement>
</p:properties>
</file>

<file path=customXml/itemProps1.xml><?xml version="1.0" encoding="utf-8"?>
<ds:datastoreItem xmlns:ds="http://schemas.openxmlformats.org/officeDocument/2006/customXml" ds:itemID="{05345018-A7D5-487E-BA0B-1808E286B0A4}"/>
</file>

<file path=customXml/itemProps2.xml><?xml version="1.0" encoding="utf-8"?>
<ds:datastoreItem xmlns:ds="http://schemas.openxmlformats.org/officeDocument/2006/customXml" ds:itemID="{8E3AF369-7C2B-4344-BB51-E531BE1A1F3A}"/>
</file>

<file path=customXml/itemProps3.xml><?xml version="1.0" encoding="utf-8"?>
<ds:datastoreItem xmlns:ds="http://schemas.openxmlformats.org/officeDocument/2006/customXml" ds:itemID="{D7D57FFF-933A-42EB-9411-FB32B9A2D1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LADOTD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 Fillastre</dc:creator>
  <cp:lastModifiedBy>Jennifer Bonnette</cp:lastModifiedBy>
  <cp:lastPrinted>2012-10-23T20:35:19Z</cp:lastPrinted>
  <dcterms:created xsi:type="dcterms:W3CDTF">2010-03-04T15:12:40Z</dcterms:created>
  <dcterms:modified xsi:type="dcterms:W3CDTF">2018-06-27T14:38:41Z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2ac9510685d5421b90d2a0394252ba97</vt:lpwstr>
  </property>
  <property fmtid="{D5CDD505-2E9C-101B-9397-08002B2CF9AE}" pid="3" name="ContentTypeId">
    <vt:lpwstr>0x010100C426599146602E438725CC2BDADDAB9E</vt:lpwstr>
  </property>
</Properties>
</file>